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M:\PREGAO\PREGÃO 2024\PREGÃO ELETRÔNICO - PE - 2024\SAP 98 SRP - MANUTENÇÃO CIVIL 1000000098\PUBLICAÇÃO\BB\"/>
    </mc:Choice>
  </mc:AlternateContent>
  <xr:revisionPtr revIDLastSave="0" documentId="13_ncr:1_{42274E2C-003E-42B3-ADD4-7E6E0FEE2373}" xr6:coauthVersionLast="47" xr6:coauthVersionMax="47" xr10:uidLastSave="{00000000-0000-0000-0000-000000000000}"/>
  <bookViews>
    <workbookView xWindow="2730" yWindow="2730" windowWidth="21600" windowHeight="11385" tabRatio="757" xr2:uid="{00000000-000D-0000-FFFF-FFFF00000000}"/>
  </bookViews>
  <sheets>
    <sheet name="PLANILHA_SERVIÇOS" sheetId="3" r:id="rId1"/>
    <sheet name="BDI" sheetId="4" r:id="rId2"/>
  </sheets>
  <externalReferences>
    <externalReference r:id="rId3"/>
  </externalReferences>
  <definedNames>
    <definedName name="__Anonymous_Sheet_DB__0" localSheetId="1">#REF!</definedName>
    <definedName name="__xlnm.Print_Area_1" localSheetId="1">#REF!</definedName>
    <definedName name="__xlnm.Print_Area_2" localSheetId="1">#REF!</definedName>
    <definedName name="__xlnm.Print_Area_3" localSheetId="1">#REF!</definedName>
    <definedName name="__xlnm.Print_Area_3_1" localSheetId="1">#REF!</definedName>
    <definedName name="__xlnm.Print_Titles_1" localSheetId="1">#REF!</definedName>
    <definedName name="__xlnm.Print_Titles_2" localSheetId="1">#REF!</definedName>
    <definedName name="__xlnm.Print_Titles_3" localSheetId="1">#REF!</definedName>
    <definedName name="_xlnm._FilterDatabase" localSheetId="0" hidden="1">PLANILHA_SERVIÇOS!#REF!</definedName>
    <definedName name="_R10P" localSheetId="1">#REF!</definedName>
    <definedName name="_R10R" localSheetId="1">#REF!</definedName>
    <definedName name="_R11P" localSheetId="1">#REF!</definedName>
    <definedName name="_R11R" localSheetId="1">#REF!</definedName>
    <definedName name="_R12P" localSheetId="1">#REF!</definedName>
    <definedName name="_R12R" localSheetId="1">#REF!</definedName>
    <definedName name="_R13P" localSheetId="1">#REF!</definedName>
    <definedName name="_R13R" localSheetId="1">#REF!</definedName>
    <definedName name="_R14P" localSheetId="1">#REF!</definedName>
    <definedName name="_R14R" localSheetId="1">#REF!</definedName>
    <definedName name="_R15P" localSheetId="1">#REF!</definedName>
    <definedName name="_R15R" localSheetId="1">#REF!</definedName>
    <definedName name="_R16P" localSheetId="1">#REF!</definedName>
    <definedName name="_R16R" localSheetId="1">#REF!</definedName>
    <definedName name="_R17P" localSheetId="1">#REF!</definedName>
    <definedName name="_R17R" localSheetId="1">#REF!</definedName>
    <definedName name="_R18P" localSheetId="1">#REF!</definedName>
    <definedName name="_R18R" localSheetId="1">#REF!</definedName>
    <definedName name="_R19P" localSheetId="1">#REF!</definedName>
    <definedName name="_R19R" localSheetId="1">#REF!</definedName>
    <definedName name="_R1P" localSheetId="1">#REF!</definedName>
    <definedName name="_R1R" localSheetId="1">#REF!</definedName>
    <definedName name="_R20P" localSheetId="1">#REF!</definedName>
    <definedName name="_R20R" localSheetId="1">#REF!</definedName>
    <definedName name="_R21P" localSheetId="1">#REF!</definedName>
    <definedName name="_R21R" localSheetId="1">#REF!</definedName>
    <definedName name="_R22P" localSheetId="1">#REF!</definedName>
    <definedName name="_R22R" localSheetId="1">#REF!</definedName>
    <definedName name="_R23P" localSheetId="1">#REF!</definedName>
    <definedName name="_R23R" localSheetId="1">#REF!</definedName>
    <definedName name="_R24P" localSheetId="1">#REF!</definedName>
    <definedName name="_R24R" localSheetId="1">#REF!</definedName>
    <definedName name="_R2P" localSheetId="1">#REF!</definedName>
    <definedName name="_R2R" localSheetId="1">#REF!</definedName>
    <definedName name="_R3P" localSheetId="1">#REF!</definedName>
    <definedName name="_R3R" localSheetId="1">#REF!</definedName>
    <definedName name="_R4P" localSheetId="1">#REF!</definedName>
    <definedName name="_R4R" localSheetId="1">#REF!</definedName>
    <definedName name="_R5P" localSheetId="1">#REF!</definedName>
    <definedName name="_R5R" localSheetId="1">#REF!</definedName>
    <definedName name="_R6P" localSheetId="1">#REF!</definedName>
    <definedName name="_R6R" localSheetId="1">#REF!</definedName>
    <definedName name="_R7P" localSheetId="1">#REF!</definedName>
    <definedName name="_R7R" localSheetId="1">#REF!</definedName>
    <definedName name="_R8P" localSheetId="1">#REF!</definedName>
    <definedName name="_R8R" localSheetId="1">#REF!</definedName>
    <definedName name="_R9P" localSheetId="1">#REF!</definedName>
    <definedName name="_R9R" localSheetId="1">#REF!</definedName>
    <definedName name="_RP1" localSheetId="1">#REF!</definedName>
    <definedName name="_RP10" localSheetId="1">#REF!</definedName>
    <definedName name="_RP11" localSheetId="1">#REF!</definedName>
    <definedName name="_RP12" localSheetId="1">#REF!</definedName>
    <definedName name="_RP13" localSheetId="1">#REF!</definedName>
    <definedName name="_RP14" localSheetId="1">#REF!</definedName>
    <definedName name="_RP15" localSheetId="1">#REF!</definedName>
    <definedName name="_RP16" localSheetId="1">#REF!</definedName>
    <definedName name="_RP17" localSheetId="1">#REF!</definedName>
    <definedName name="_RP18" localSheetId="1">#REF!</definedName>
    <definedName name="_RP19" localSheetId="1">#REF!</definedName>
    <definedName name="_RP2" localSheetId="1">#REF!</definedName>
    <definedName name="_RP20" localSheetId="1">#REF!</definedName>
    <definedName name="_RP21" localSheetId="1">#REF!</definedName>
    <definedName name="_RP22" localSheetId="1">#REF!</definedName>
    <definedName name="_RP23" localSheetId="1">#REF!</definedName>
    <definedName name="_RP24" localSheetId="1">#REF!</definedName>
    <definedName name="_RP3" localSheetId="1">#REF!</definedName>
    <definedName name="_RP4" localSheetId="1">#REF!</definedName>
    <definedName name="_RP5" localSheetId="1">#REF!</definedName>
    <definedName name="_RP6" localSheetId="1">#REF!</definedName>
    <definedName name="_RP7" localSheetId="1">#REF!</definedName>
    <definedName name="_RP8" localSheetId="1">#REF!</definedName>
    <definedName name="_RP9" localSheetId="1">#REF!</definedName>
    <definedName name="_RR1" localSheetId="1">#REF!</definedName>
    <definedName name="_RR10" localSheetId="1">#REF!</definedName>
    <definedName name="_RR12" localSheetId="1">#REF!</definedName>
    <definedName name="_RR13" localSheetId="1">#REF!</definedName>
    <definedName name="_RR14" localSheetId="1">#REF!</definedName>
    <definedName name="_RR15" localSheetId="1">#REF!</definedName>
    <definedName name="_RR16" localSheetId="1">#REF!</definedName>
    <definedName name="_RR17" localSheetId="1">#REF!</definedName>
    <definedName name="_RR18" localSheetId="1">#REF!</definedName>
    <definedName name="_RR19" localSheetId="1">#REF!</definedName>
    <definedName name="_RR2" localSheetId="1">#REF!</definedName>
    <definedName name="_RR20" localSheetId="1">#REF!</definedName>
    <definedName name="_RR21" localSheetId="1">#REF!</definedName>
    <definedName name="_RR22" localSheetId="1">#REF!</definedName>
    <definedName name="_RR23" localSheetId="1">#REF!</definedName>
    <definedName name="_RR24" localSheetId="1">#REF!</definedName>
    <definedName name="_RR3" localSheetId="1">#REF!</definedName>
    <definedName name="_RR4" localSheetId="1">#REF!</definedName>
    <definedName name="_RR5" localSheetId="1">#REF!</definedName>
    <definedName name="_RR6" localSheetId="1">#REF!</definedName>
    <definedName name="_RR7" localSheetId="1">#REF!</definedName>
    <definedName name="_RR8" localSheetId="1">#REF!</definedName>
    <definedName name="_RR9" localSheetId="1">#REF!</definedName>
    <definedName name="_tt1">"$#REF!.$A$1:$B$3278"</definedName>
    <definedName name="A1P1">#REF!</definedName>
    <definedName name="A1P10" localSheetId="1">#REF!</definedName>
    <definedName name="A1P11" localSheetId="1">#REF!</definedName>
    <definedName name="A1P12" localSheetId="1">#REF!</definedName>
    <definedName name="A1P13" localSheetId="1">#REF!</definedName>
    <definedName name="A1P14" localSheetId="1">#REF!</definedName>
    <definedName name="A1P15" localSheetId="1">#REF!</definedName>
    <definedName name="A1P16" localSheetId="1">#REF!</definedName>
    <definedName name="A1P17" localSheetId="1">#REF!</definedName>
    <definedName name="A1P18" localSheetId="1">#REF!</definedName>
    <definedName name="A1P19" localSheetId="1">#REF!</definedName>
    <definedName name="A1P2" localSheetId="1">#REF!</definedName>
    <definedName name="A1P20" localSheetId="1">#REF!</definedName>
    <definedName name="A1P21" localSheetId="1">#REF!</definedName>
    <definedName name="A1P22" localSheetId="1">#REF!</definedName>
    <definedName name="A1P23" localSheetId="1">#REF!</definedName>
    <definedName name="A1P24" localSheetId="1">#REF!</definedName>
    <definedName name="A1P3" localSheetId="1">#REF!</definedName>
    <definedName name="A1P4" localSheetId="1">#REF!</definedName>
    <definedName name="A1P5" localSheetId="1">#REF!</definedName>
    <definedName name="A1P6" localSheetId="1">#REF!</definedName>
    <definedName name="A1P7" localSheetId="1">#REF!</definedName>
    <definedName name="A1P8" localSheetId="1">#REF!</definedName>
    <definedName name="A1P9" localSheetId="1">#REF!</definedName>
    <definedName name="A1R1" localSheetId="1">#REF!</definedName>
    <definedName name="A1R10" localSheetId="1">#REF!</definedName>
    <definedName name="A1R11" localSheetId="1">#REF!</definedName>
    <definedName name="A1R12" localSheetId="1">#REF!</definedName>
    <definedName name="A1R13" localSheetId="1">#REF!</definedName>
    <definedName name="A1R14" localSheetId="1">#REF!</definedName>
    <definedName name="A1R15" localSheetId="1">#REF!</definedName>
    <definedName name="A1R16" localSheetId="1">#REF!</definedName>
    <definedName name="A1R17" localSheetId="1">#REF!</definedName>
    <definedName name="A1R18" localSheetId="1">#REF!</definedName>
    <definedName name="A1R19" localSheetId="1">#REF!</definedName>
    <definedName name="A1R2" localSheetId="1">#REF!</definedName>
    <definedName name="A1R20" localSheetId="1">#REF!</definedName>
    <definedName name="A1R21" localSheetId="1">#REF!</definedName>
    <definedName name="A1R22" localSheetId="1">#REF!</definedName>
    <definedName name="A1R23" localSheetId="1">#REF!</definedName>
    <definedName name="A1R24" localSheetId="1">#REF!</definedName>
    <definedName name="A1R3" localSheetId="1">#REF!</definedName>
    <definedName name="A1R4" localSheetId="1">#REF!</definedName>
    <definedName name="A1R5" localSheetId="1">#REF!</definedName>
    <definedName name="A1R6" localSheetId="1">#REF!</definedName>
    <definedName name="A1R7" localSheetId="1">#REF!</definedName>
    <definedName name="A1R8" localSheetId="1">#REF!</definedName>
    <definedName name="A1R9" localSheetId="1">#REF!</definedName>
    <definedName name="A2P1" localSheetId="1">#REF!</definedName>
    <definedName name="A2P10" localSheetId="1">#REF!</definedName>
    <definedName name="A2P11" localSheetId="1">#REF!</definedName>
    <definedName name="A2P12" localSheetId="1">#REF!</definedName>
    <definedName name="A2P13" localSheetId="1">#REF!</definedName>
    <definedName name="A2P14" localSheetId="1">#REF!</definedName>
    <definedName name="A2P15" localSheetId="1">#REF!</definedName>
    <definedName name="A2P16" localSheetId="1">#REF!</definedName>
    <definedName name="A2P17" localSheetId="1">#REF!</definedName>
    <definedName name="A2P18" localSheetId="1">#REF!</definedName>
    <definedName name="A2P19" localSheetId="1">#REF!</definedName>
    <definedName name="A2P2" localSheetId="1">#REF!</definedName>
    <definedName name="A2P20" localSheetId="1">#REF!</definedName>
    <definedName name="A2P21" localSheetId="1">#REF!</definedName>
    <definedName name="A2P22" localSheetId="1">#REF!</definedName>
    <definedName name="A2P23" localSheetId="1">#REF!</definedName>
    <definedName name="A2P24" localSheetId="1">#REF!</definedName>
    <definedName name="A2P3" localSheetId="1">#REF!</definedName>
    <definedName name="A2P4" localSheetId="1">#REF!</definedName>
    <definedName name="A2P5" localSheetId="1">#REF!</definedName>
    <definedName name="A2P6" localSheetId="1">#REF!</definedName>
    <definedName name="A2P7" localSheetId="1">#REF!</definedName>
    <definedName name="A2P8" localSheetId="1">#REF!</definedName>
    <definedName name="A2P9" localSheetId="1">#REF!</definedName>
    <definedName name="A2R1" localSheetId="1">#REF!</definedName>
    <definedName name="A2R10" localSheetId="1">#REF!</definedName>
    <definedName name="A2R11" localSheetId="1">#REF!</definedName>
    <definedName name="A2R12" localSheetId="1">#REF!</definedName>
    <definedName name="A2R13" localSheetId="1">#REF!</definedName>
    <definedName name="A2R14" localSheetId="1">#REF!</definedName>
    <definedName name="A2R15" localSheetId="1">#REF!</definedName>
    <definedName name="A2R16" localSheetId="1">#REF!</definedName>
    <definedName name="A2R17" localSheetId="1">#REF!</definedName>
    <definedName name="A2R18" localSheetId="1">#REF!</definedName>
    <definedName name="A2R19" localSheetId="1">#REF!</definedName>
    <definedName name="A2R2" localSheetId="1">#REF!</definedName>
    <definedName name="A2R20" localSheetId="1">#REF!</definedName>
    <definedName name="A2R21" localSheetId="1">#REF!</definedName>
    <definedName name="A2R22" localSheetId="1">#REF!</definedName>
    <definedName name="A2R23" localSheetId="1">#REF!</definedName>
    <definedName name="A2R24" localSheetId="1">#REF!</definedName>
    <definedName name="A2R3" localSheetId="1">#REF!</definedName>
    <definedName name="A2R4" localSheetId="1">#REF!</definedName>
    <definedName name="A2R5" localSheetId="1">#REF!</definedName>
    <definedName name="A2R6" localSheetId="1">#REF!</definedName>
    <definedName name="A2R7" localSheetId="1">#REF!</definedName>
    <definedName name="A2R8" localSheetId="1">#REF!</definedName>
    <definedName name="A2R9" localSheetId="1">#REF!</definedName>
    <definedName name="A3P1" localSheetId="1">#REF!</definedName>
    <definedName name="A3P10" localSheetId="1">#REF!</definedName>
    <definedName name="A3P11" localSheetId="1">#REF!</definedName>
    <definedName name="A3P12" localSheetId="1">#REF!</definedName>
    <definedName name="A3P13" localSheetId="1">#REF!</definedName>
    <definedName name="A3P14" localSheetId="1">#REF!</definedName>
    <definedName name="A3P15" localSheetId="1">#REF!</definedName>
    <definedName name="A3P16" localSheetId="1">#REF!</definedName>
    <definedName name="A3P17" localSheetId="1">#REF!</definedName>
    <definedName name="A3P18" localSheetId="1">#REF!</definedName>
    <definedName name="A3P19" localSheetId="1">#REF!</definedName>
    <definedName name="A3P2" localSheetId="1">#REF!</definedName>
    <definedName name="A3P20" localSheetId="1">#REF!</definedName>
    <definedName name="A3P21" localSheetId="1">#REF!</definedName>
    <definedName name="A3P22" localSheetId="1">#REF!</definedName>
    <definedName name="A3P23" localSheetId="1">#REF!</definedName>
    <definedName name="A3P24" localSheetId="1">#REF!</definedName>
    <definedName name="A3P3" localSheetId="1">#REF!</definedName>
    <definedName name="A3P4" localSheetId="1">#REF!</definedName>
    <definedName name="A3P5" localSheetId="1">#REF!</definedName>
    <definedName name="A3P6" localSheetId="1">#REF!</definedName>
    <definedName name="A3P7" localSheetId="1">#REF!</definedName>
    <definedName name="A3P8" localSheetId="1">#REF!</definedName>
    <definedName name="A3P9" localSheetId="1">#REF!</definedName>
    <definedName name="A3R1" localSheetId="1">#REF!</definedName>
    <definedName name="A3R10" localSheetId="1">#REF!</definedName>
    <definedName name="A3R11" localSheetId="1">#REF!</definedName>
    <definedName name="A3R12" localSheetId="1">#REF!</definedName>
    <definedName name="A3R13" localSheetId="1">#REF!</definedName>
    <definedName name="A3R14" localSheetId="1">#REF!</definedName>
    <definedName name="A3R15" localSheetId="1">#REF!</definedName>
    <definedName name="A3R16" localSheetId="1">#REF!</definedName>
    <definedName name="A3R17" localSheetId="1">#REF!</definedName>
    <definedName name="A3R18" localSheetId="1">#REF!</definedName>
    <definedName name="A3R19" localSheetId="1">#REF!</definedName>
    <definedName name="A3R2" localSheetId="1">#REF!</definedName>
    <definedName name="A3R20" localSheetId="1">#REF!</definedName>
    <definedName name="A3R21" localSheetId="1">#REF!</definedName>
    <definedName name="A3R22" localSheetId="1">#REF!</definedName>
    <definedName name="A3R23" localSheetId="1">#REF!</definedName>
    <definedName name="A3R24" localSheetId="1">#REF!</definedName>
    <definedName name="A3R3" localSheetId="1">#REF!</definedName>
    <definedName name="A3R4" localSheetId="1">#REF!</definedName>
    <definedName name="A3R5" localSheetId="1">#REF!</definedName>
    <definedName name="A3R6" localSheetId="1">#REF!</definedName>
    <definedName name="A3R7" localSheetId="1">#REF!</definedName>
    <definedName name="A3R8" localSheetId="1">#REF!</definedName>
    <definedName name="A3R9" localSheetId="1">#REF!</definedName>
    <definedName name="A4P1" localSheetId="1">#REF!</definedName>
    <definedName name="A4P10" localSheetId="1">#REF!</definedName>
    <definedName name="A4P11" localSheetId="1">#REF!</definedName>
    <definedName name="A4P12" localSheetId="1">#REF!</definedName>
    <definedName name="A4P13" localSheetId="1">#REF!</definedName>
    <definedName name="A4P14" localSheetId="1">#REF!</definedName>
    <definedName name="A4P15" localSheetId="1">#REF!</definedName>
    <definedName name="A4P16" localSheetId="1">#REF!</definedName>
    <definedName name="A4P17" localSheetId="1">#REF!</definedName>
    <definedName name="A4P18" localSheetId="1">#REF!</definedName>
    <definedName name="A4P19" localSheetId="1">#REF!</definedName>
    <definedName name="A4P2" localSheetId="1">#REF!</definedName>
    <definedName name="A4P20" localSheetId="1">#REF!</definedName>
    <definedName name="A4P21" localSheetId="1">#REF!</definedName>
    <definedName name="A4P22" localSheetId="1">#REF!</definedName>
    <definedName name="A4P23" localSheetId="1">#REF!</definedName>
    <definedName name="A4P24" localSheetId="1">#REF!</definedName>
    <definedName name="A4P3" localSheetId="1">#REF!</definedName>
    <definedName name="A4P4" localSheetId="1">#REF!</definedName>
    <definedName name="A4P5" localSheetId="1">#REF!</definedName>
    <definedName name="A4P6" localSheetId="1">#REF!</definedName>
    <definedName name="A4P7" localSheetId="1">#REF!</definedName>
    <definedName name="A4P8" localSheetId="1">#REF!</definedName>
    <definedName name="A4P9" localSheetId="1">#REF!</definedName>
    <definedName name="A4R1" localSheetId="1">#REF!</definedName>
    <definedName name="A4R10" localSheetId="1">#REF!</definedName>
    <definedName name="A4R11" localSheetId="1">#REF!</definedName>
    <definedName name="A4R12" localSheetId="1">#REF!</definedName>
    <definedName name="A4R13" localSheetId="1">#REF!</definedName>
    <definedName name="A4R14" localSheetId="1">#REF!</definedName>
    <definedName name="A4R15" localSheetId="1">#REF!</definedName>
    <definedName name="A4R16" localSheetId="1">#REF!</definedName>
    <definedName name="A4R17" localSheetId="1">#REF!</definedName>
    <definedName name="A4R18" localSheetId="1">#REF!</definedName>
    <definedName name="A4R19" localSheetId="1">#REF!</definedName>
    <definedName name="A4R2" localSheetId="1">#REF!</definedName>
    <definedName name="A4R20" localSheetId="1">#REF!</definedName>
    <definedName name="A4R21" localSheetId="1">#REF!</definedName>
    <definedName name="A4R22" localSheetId="1">#REF!</definedName>
    <definedName name="A4R23" localSheetId="1">#REF!</definedName>
    <definedName name="A4R24" localSheetId="1">#REF!</definedName>
    <definedName name="A4R3" localSheetId="1">#REF!</definedName>
    <definedName name="A4R4" localSheetId="1">#REF!</definedName>
    <definedName name="A4R5" localSheetId="1">#REF!</definedName>
    <definedName name="A4R6" localSheetId="1">#REF!</definedName>
    <definedName name="A4R7" localSheetId="1">#REF!</definedName>
    <definedName name="A4R8" localSheetId="1">#REF!</definedName>
    <definedName name="A4R9" localSheetId="1">#REF!</definedName>
    <definedName name="A5P1" localSheetId="1">#REF!</definedName>
    <definedName name="A5P10" localSheetId="1">#REF!</definedName>
    <definedName name="A5P11" localSheetId="1">#REF!</definedName>
    <definedName name="A5P12" localSheetId="1">#REF!</definedName>
    <definedName name="A5P13" localSheetId="1">#REF!</definedName>
    <definedName name="A5P14" localSheetId="1">#REF!</definedName>
    <definedName name="A5P15" localSheetId="1">#REF!</definedName>
    <definedName name="A5P16" localSheetId="1">#REF!</definedName>
    <definedName name="A5P17" localSheetId="1">#REF!</definedName>
    <definedName name="A5P18" localSheetId="1">#REF!</definedName>
    <definedName name="A5P19" localSheetId="1">#REF!</definedName>
    <definedName name="A5P2" localSheetId="1">#REF!</definedName>
    <definedName name="A5P20" localSheetId="1">#REF!</definedName>
    <definedName name="A5P21" localSheetId="1">#REF!</definedName>
    <definedName name="A5P22" localSheetId="1">#REF!</definedName>
    <definedName name="A5P23" localSheetId="1">#REF!</definedName>
    <definedName name="A5P24" localSheetId="1">#REF!</definedName>
    <definedName name="A5P3" localSheetId="1">#REF!</definedName>
    <definedName name="A5P4" localSheetId="1">#REF!</definedName>
    <definedName name="A5P5" localSheetId="1">#REF!</definedName>
    <definedName name="A5P6" localSheetId="1">#REF!</definedName>
    <definedName name="A5P7" localSheetId="1">#REF!</definedName>
    <definedName name="A5P8" localSheetId="1">#REF!</definedName>
    <definedName name="A5P9" localSheetId="1">#REF!</definedName>
    <definedName name="A5R1" localSheetId="1">#REF!</definedName>
    <definedName name="A5R10" localSheetId="1">#REF!</definedName>
    <definedName name="A5R11" localSheetId="1">#REF!</definedName>
    <definedName name="A5R12" localSheetId="1">#REF!</definedName>
    <definedName name="A5R13" localSheetId="1">#REF!</definedName>
    <definedName name="A5R14" localSheetId="1">#REF!</definedName>
    <definedName name="A5R15" localSheetId="1">#REF!</definedName>
    <definedName name="A5R16" localSheetId="1">#REF!</definedName>
    <definedName name="A5R17" localSheetId="1">#REF!</definedName>
    <definedName name="A5R18" localSheetId="1">#REF!</definedName>
    <definedName name="A5R19" localSheetId="1">#REF!</definedName>
    <definedName name="A5R2" localSheetId="1">#REF!</definedName>
    <definedName name="A5R20" localSheetId="1">#REF!</definedName>
    <definedName name="A5R21" localSheetId="1">#REF!</definedName>
    <definedName name="A5R22" localSheetId="1">#REF!</definedName>
    <definedName name="A5R23" localSheetId="1">#REF!</definedName>
    <definedName name="A5R24" localSheetId="1">#REF!</definedName>
    <definedName name="A5R3" localSheetId="1">#REF!</definedName>
    <definedName name="A5R4" localSheetId="1">#REF!</definedName>
    <definedName name="A5R5" localSheetId="1">#REF!</definedName>
    <definedName name="A5R6" localSheetId="1">#REF!</definedName>
    <definedName name="A5R7" localSheetId="1">#REF!</definedName>
    <definedName name="A5R8" localSheetId="1">#REF!</definedName>
    <definedName name="A5R9" localSheetId="1">#REF!</definedName>
    <definedName name="add_1" localSheetId="1">#REF!</definedName>
    <definedName name="add_2" localSheetId="1">#REF!</definedName>
    <definedName name="add_3" localSheetId="1">#REF!</definedName>
    <definedName name="add_4" localSheetId="1">#REF!</definedName>
    <definedName name="add_5" localSheetId="1">#REF!</definedName>
    <definedName name="add_total" localSheetId="1">#REF!</definedName>
    <definedName name="_xlnm.Print_Area" localSheetId="0">PLANILHA_SERVIÇOS!$A$1:$F$579</definedName>
    <definedName name="AUDITORIO" localSheetId="1">#REF!</definedName>
    <definedName name="BBB" localSheetId="1">#REF!</definedName>
    <definedName name="BD" localSheetId="1">#REF!</definedName>
    <definedName name="BDI" localSheetId="1">#REF!</definedName>
    <definedName name="BDI_LIC" localSheetId="1">#REF!</definedName>
    <definedName name="cfs" localSheetId="1">#REF!</definedName>
    <definedName name="crono" localSheetId="1">#REF!</definedName>
    <definedName name="CRONO_ADD" localSheetId="1">#REF!</definedName>
    <definedName name="CRONO_RES" localSheetId="1">#REF!</definedName>
    <definedName name="DXBDFG">"$#REF!.$A$1:$B$2408"</definedName>
    <definedName name="Excel_BuiltIn__FilterDatabase">"$#REF!.$B$8:$M$9"</definedName>
    <definedName name="Excel_BuiltIn__FilterDatabase_1">"$#REF!.$A$1:$F$5248"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">#REF!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Print_Area">"$#REF!.$B$1:$N$9"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Titles">"$#REF!.$A$1:$AMJ$9"</definedName>
    <definedName name="ini">'[1] '!#REF!</definedName>
    <definedName name="k">"$#REF!.$A$1:$B$2408"</definedName>
    <definedName name="matriz">'[1] '!#REF!</definedName>
    <definedName name="MINUS" localSheetId="1">#REF!</definedName>
    <definedName name="Plan1">"$#REF!.$A$1:$B$2408"</definedName>
    <definedName name="PLUS">#REF!</definedName>
    <definedName name="po" localSheetId="1">#REF!</definedName>
    <definedName name="REF">'[1] '!$F$464:$F$489</definedName>
    <definedName name="rere" localSheetId="1">#REF!</definedName>
    <definedName name="RODAPÉ" localSheetId="1">[1]Relatório!#REF!</definedName>
    <definedName name="rt" localSheetId="1">#REF!</definedName>
    <definedName name="S10P1" localSheetId="1">#REF!</definedName>
    <definedName name="S10P10" localSheetId="1">#REF!</definedName>
    <definedName name="S10P11" localSheetId="1">#REF!</definedName>
    <definedName name="S10P12" localSheetId="1">#REF!</definedName>
    <definedName name="S10P13" localSheetId="1">#REF!</definedName>
    <definedName name="S10P14" localSheetId="1">#REF!</definedName>
    <definedName name="S10P15" localSheetId="1">#REF!</definedName>
    <definedName name="S10P16" localSheetId="1">#REF!</definedName>
    <definedName name="S10P17" localSheetId="1">#REF!</definedName>
    <definedName name="S10P18" localSheetId="1">#REF!</definedName>
    <definedName name="S10P19" localSheetId="1">#REF!</definedName>
    <definedName name="S10P2" localSheetId="1">#REF!</definedName>
    <definedName name="S10P20" localSheetId="1">#REF!</definedName>
    <definedName name="S10P21" localSheetId="1">#REF!</definedName>
    <definedName name="S10P22" localSheetId="1">#REF!</definedName>
    <definedName name="S10P23" localSheetId="1">#REF!</definedName>
    <definedName name="S10P24" localSheetId="1">#REF!</definedName>
    <definedName name="S10P3" localSheetId="1">#REF!</definedName>
    <definedName name="S10P4" localSheetId="1">#REF!</definedName>
    <definedName name="S10P5" localSheetId="1">#REF!</definedName>
    <definedName name="S10P6" localSheetId="1">#REF!</definedName>
    <definedName name="S10P7" localSheetId="1">#REF!</definedName>
    <definedName name="S10P8" localSheetId="1">#REF!</definedName>
    <definedName name="S10P9" localSheetId="1">#REF!</definedName>
    <definedName name="S10R1" localSheetId="1">#REF!</definedName>
    <definedName name="S10R10" localSheetId="1">#REF!</definedName>
    <definedName name="S10R11" localSheetId="1">#REF!</definedName>
    <definedName name="S10R12" localSheetId="1">#REF!</definedName>
    <definedName name="S10R13" localSheetId="1">#REF!</definedName>
    <definedName name="S10R14" localSheetId="1">#REF!</definedName>
    <definedName name="S10R15" localSheetId="1">#REF!</definedName>
    <definedName name="S10R16" localSheetId="1">#REF!</definedName>
    <definedName name="S10R17" localSheetId="1">#REF!</definedName>
    <definedName name="S10R18" localSheetId="1">#REF!</definedName>
    <definedName name="S10R19" localSheetId="1">#REF!</definedName>
    <definedName name="S10R2" localSheetId="1">#REF!</definedName>
    <definedName name="S10R20" localSheetId="1">#REF!</definedName>
    <definedName name="S10R21" localSheetId="1">#REF!</definedName>
    <definedName name="S10R22" localSheetId="1">#REF!</definedName>
    <definedName name="S10R23" localSheetId="1">#REF!</definedName>
    <definedName name="S10R24" localSheetId="1">#REF!</definedName>
    <definedName name="S10R3" localSheetId="1">#REF!</definedName>
    <definedName name="S10R4" localSheetId="1">#REF!</definedName>
    <definedName name="S10R5" localSheetId="1">#REF!</definedName>
    <definedName name="S10R6" localSheetId="1">#REF!</definedName>
    <definedName name="S10R7" localSheetId="1">#REF!</definedName>
    <definedName name="S10R8" localSheetId="1">#REF!</definedName>
    <definedName name="S10R9" localSheetId="1">#REF!</definedName>
    <definedName name="S11P1" localSheetId="1">#REF!</definedName>
    <definedName name="S11P10" localSheetId="1">#REF!</definedName>
    <definedName name="S11P11" localSheetId="1">#REF!</definedName>
    <definedName name="S11P12" localSheetId="1">#REF!</definedName>
    <definedName name="S11P13" localSheetId="1">#REF!</definedName>
    <definedName name="S11P14" localSheetId="1">#REF!</definedName>
    <definedName name="S11P15" localSheetId="1">#REF!</definedName>
    <definedName name="S11P16" localSheetId="1">#REF!</definedName>
    <definedName name="S11P17" localSheetId="1">#REF!</definedName>
    <definedName name="S11P18" localSheetId="1">#REF!</definedName>
    <definedName name="S11P19" localSheetId="1">#REF!</definedName>
    <definedName name="S11P2" localSheetId="1">#REF!</definedName>
    <definedName name="S11P20" localSheetId="1">#REF!</definedName>
    <definedName name="S11P21" localSheetId="1">#REF!</definedName>
    <definedName name="S11P22" localSheetId="1">#REF!</definedName>
    <definedName name="S11P23" localSheetId="1">#REF!</definedName>
    <definedName name="S11P24" localSheetId="1">#REF!</definedName>
    <definedName name="S11P3" localSheetId="1">#REF!</definedName>
    <definedName name="S11P4" localSheetId="1">#REF!</definedName>
    <definedName name="S11P5" localSheetId="1">#REF!</definedName>
    <definedName name="S11P6" localSheetId="1">#REF!</definedName>
    <definedName name="S11P7" localSheetId="1">#REF!</definedName>
    <definedName name="S11P8" localSheetId="1">#REF!</definedName>
    <definedName name="S11P9" localSheetId="1">#REF!</definedName>
    <definedName name="S11R1" localSheetId="1">#REF!</definedName>
    <definedName name="S11R10" localSheetId="1">#REF!</definedName>
    <definedName name="S11R11" localSheetId="1">#REF!</definedName>
    <definedName name="S11R12" localSheetId="1">#REF!</definedName>
    <definedName name="S11R13" localSheetId="1">#REF!</definedName>
    <definedName name="S11R14" localSheetId="1">#REF!</definedName>
    <definedName name="S11R15" localSheetId="1">#REF!</definedName>
    <definedName name="S11R16" localSheetId="1">#REF!</definedName>
    <definedName name="S11R17" localSheetId="1">#REF!</definedName>
    <definedName name="S11R18" localSheetId="1">#REF!</definedName>
    <definedName name="S11R19" localSheetId="1">#REF!</definedName>
    <definedName name="S11R2" localSheetId="1">#REF!</definedName>
    <definedName name="S11R20" localSheetId="1">#REF!</definedName>
    <definedName name="S11R21" localSheetId="1">#REF!</definedName>
    <definedName name="S11R22" localSheetId="1">#REF!</definedName>
    <definedName name="S11R23" localSheetId="1">#REF!</definedName>
    <definedName name="S11R24" localSheetId="1">#REF!</definedName>
    <definedName name="S11R3" localSheetId="1">#REF!</definedName>
    <definedName name="S11R4" localSheetId="1">#REF!</definedName>
    <definedName name="S11R5" localSheetId="1">#REF!</definedName>
    <definedName name="S11R6" localSheetId="1">#REF!</definedName>
    <definedName name="S11R7" localSheetId="1">#REF!</definedName>
    <definedName name="S11R8" localSheetId="1">#REF!</definedName>
    <definedName name="S11R9" localSheetId="1">#REF!</definedName>
    <definedName name="S12P1" localSheetId="1">#REF!</definedName>
    <definedName name="S12P10" localSheetId="1">#REF!</definedName>
    <definedName name="S12P11" localSheetId="1">#REF!</definedName>
    <definedName name="S12P12" localSheetId="1">#REF!</definedName>
    <definedName name="S12P13" localSheetId="1">#REF!</definedName>
    <definedName name="S12P14" localSheetId="1">#REF!</definedName>
    <definedName name="S12P15" localSheetId="1">#REF!</definedName>
    <definedName name="S12P16" localSheetId="1">#REF!</definedName>
    <definedName name="S12P17" localSheetId="1">#REF!</definedName>
    <definedName name="S12P18" localSheetId="1">#REF!</definedName>
    <definedName name="S12P19" localSheetId="1">#REF!</definedName>
    <definedName name="S12P2" localSheetId="1">#REF!</definedName>
    <definedName name="S12P20" localSheetId="1">#REF!</definedName>
    <definedName name="S12P21" localSheetId="1">#REF!</definedName>
    <definedName name="S12P22" localSheetId="1">#REF!</definedName>
    <definedName name="S12P23" localSheetId="1">#REF!</definedName>
    <definedName name="S12P24" localSheetId="1">#REF!</definedName>
    <definedName name="S12P3" localSheetId="1">#REF!</definedName>
    <definedName name="S12P4" localSheetId="1">#REF!</definedName>
    <definedName name="S12P5" localSheetId="1">#REF!</definedName>
    <definedName name="S12P6" localSheetId="1">#REF!</definedName>
    <definedName name="S12P7" localSheetId="1">#REF!</definedName>
    <definedName name="S12P8" localSheetId="1">#REF!</definedName>
    <definedName name="S12P9" localSheetId="1">#REF!</definedName>
    <definedName name="S12R1" localSheetId="1">#REF!</definedName>
    <definedName name="S12R10" localSheetId="1">#REF!</definedName>
    <definedName name="S12R11" localSheetId="1">#REF!</definedName>
    <definedName name="S12R12" localSheetId="1">#REF!</definedName>
    <definedName name="S12R13" localSheetId="1">#REF!</definedName>
    <definedName name="S12R14" localSheetId="1">#REF!</definedName>
    <definedName name="S12R15" localSheetId="1">#REF!</definedName>
    <definedName name="S12R16" localSheetId="1">#REF!</definedName>
    <definedName name="S12R17" localSheetId="1">#REF!</definedName>
    <definedName name="S12R18" localSheetId="1">#REF!</definedName>
    <definedName name="S12R19" localSheetId="1">#REF!</definedName>
    <definedName name="S12R2" localSheetId="1">#REF!</definedName>
    <definedName name="S12R20" localSheetId="1">#REF!</definedName>
    <definedName name="S12R21" localSheetId="1">#REF!</definedName>
    <definedName name="S12R22" localSheetId="1">#REF!</definedName>
    <definedName name="S12R23" localSheetId="1">#REF!</definedName>
    <definedName name="S12R24" localSheetId="1">#REF!</definedName>
    <definedName name="S12R3" localSheetId="1">#REF!</definedName>
    <definedName name="S12R4" localSheetId="1">#REF!</definedName>
    <definedName name="S12R5" localSheetId="1">#REF!</definedName>
    <definedName name="S12R6" localSheetId="1">#REF!</definedName>
    <definedName name="S12R7" localSheetId="1">#REF!</definedName>
    <definedName name="S12R8" localSheetId="1">#REF!</definedName>
    <definedName name="S12R9" localSheetId="1">#REF!</definedName>
    <definedName name="S13P1" localSheetId="1">#REF!</definedName>
    <definedName name="S13P10" localSheetId="1">#REF!</definedName>
    <definedName name="S13P11" localSheetId="1">#REF!</definedName>
    <definedName name="S13P12" localSheetId="1">#REF!</definedName>
    <definedName name="S13P13" localSheetId="1">#REF!</definedName>
    <definedName name="S13P14" localSheetId="1">#REF!</definedName>
    <definedName name="S13P15" localSheetId="1">#REF!</definedName>
    <definedName name="S13P16" localSheetId="1">#REF!</definedName>
    <definedName name="S13P17" localSheetId="1">#REF!</definedName>
    <definedName name="S13P18" localSheetId="1">#REF!</definedName>
    <definedName name="S13P19" localSheetId="1">#REF!</definedName>
    <definedName name="S13P2" localSheetId="1">#REF!</definedName>
    <definedName name="S13P20" localSheetId="1">#REF!</definedName>
    <definedName name="S13P21" localSheetId="1">#REF!</definedName>
    <definedName name="S13P22" localSheetId="1">#REF!</definedName>
    <definedName name="S13P23" localSheetId="1">#REF!</definedName>
    <definedName name="S13P24" localSheetId="1">#REF!</definedName>
    <definedName name="S13P3" localSheetId="1">#REF!</definedName>
    <definedName name="S13P4" localSheetId="1">#REF!</definedName>
    <definedName name="S13P5" localSheetId="1">#REF!</definedName>
    <definedName name="S13P6" localSheetId="1">#REF!</definedName>
    <definedName name="S13P7" localSheetId="1">#REF!</definedName>
    <definedName name="S13P8" localSheetId="1">#REF!</definedName>
    <definedName name="S13P9" localSheetId="1">#REF!</definedName>
    <definedName name="S13R1" localSheetId="1">#REF!</definedName>
    <definedName name="S13R10" localSheetId="1">#REF!</definedName>
    <definedName name="S13R11" localSheetId="1">#REF!</definedName>
    <definedName name="S13R12" localSheetId="1">#REF!</definedName>
    <definedName name="S13R13" localSheetId="1">#REF!</definedName>
    <definedName name="S13R14" localSheetId="1">#REF!</definedName>
    <definedName name="S13R15" localSheetId="1">#REF!</definedName>
    <definedName name="S13R16" localSheetId="1">#REF!</definedName>
    <definedName name="S13R17" localSheetId="1">#REF!</definedName>
    <definedName name="S13R18" localSheetId="1">#REF!</definedName>
    <definedName name="S13R19" localSheetId="1">#REF!</definedName>
    <definedName name="S13R2" localSheetId="1">#REF!</definedName>
    <definedName name="S13R20" localSheetId="1">#REF!</definedName>
    <definedName name="S13R21" localSheetId="1">#REF!</definedName>
    <definedName name="S13R22" localSheetId="1">#REF!</definedName>
    <definedName name="S13R23" localSheetId="1">#REF!</definedName>
    <definedName name="S13R24" localSheetId="1">#REF!</definedName>
    <definedName name="S13R3" localSheetId="1">#REF!</definedName>
    <definedName name="S13R4" localSheetId="1">#REF!</definedName>
    <definedName name="S13R5" localSheetId="1">#REF!</definedName>
    <definedName name="S13R6" localSheetId="1">#REF!</definedName>
    <definedName name="S13R7" localSheetId="1">#REF!</definedName>
    <definedName name="S13R8" localSheetId="1">#REF!</definedName>
    <definedName name="S13R9" localSheetId="1">#REF!</definedName>
    <definedName name="S14P1" localSheetId="1">#REF!</definedName>
    <definedName name="S14P10" localSheetId="1">#REF!</definedName>
    <definedName name="S14P11" localSheetId="1">#REF!</definedName>
    <definedName name="S14P12" localSheetId="1">#REF!</definedName>
    <definedName name="S14P13" localSheetId="1">#REF!</definedName>
    <definedName name="S14P14" localSheetId="1">#REF!</definedName>
    <definedName name="S14P15" localSheetId="1">#REF!</definedName>
    <definedName name="S14P16" localSheetId="1">#REF!</definedName>
    <definedName name="S14P17" localSheetId="1">#REF!</definedName>
    <definedName name="S14P18" localSheetId="1">#REF!</definedName>
    <definedName name="S14P19" localSheetId="1">#REF!</definedName>
    <definedName name="S14P2" localSheetId="1">#REF!</definedName>
    <definedName name="S14P20" localSheetId="1">#REF!</definedName>
    <definedName name="S14P21" localSheetId="1">#REF!</definedName>
    <definedName name="S14P22" localSheetId="1">#REF!</definedName>
    <definedName name="S14P23" localSheetId="1">#REF!</definedName>
    <definedName name="S14P24" localSheetId="1">#REF!</definedName>
    <definedName name="S14P3" localSheetId="1">#REF!</definedName>
    <definedName name="S14P4" localSheetId="1">#REF!</definedName>
    <definedName name="S14P5" localSheetId="1">#REF!</definedName>
    <definedName name="S14P6" localSheetId="1">#REF!</definedName>
    <definedName name="S14P7" localSheetId="1">#REF!</definedName>
    <definedName name="S14P8" localSheetId="1">#REF!</definedName>
    <definedName name="S14P9" localSheetId="1">#REF!</definedName>
    <definedName name="S14R1" localSheetId="1">#REF!</definedName>
    <definedName name="S14R10" localSheetId="1">#REF!</definedName>
    <definedName name="S14R11" localSheetId="1">#REF!</definedName>
    <definedName name="S14R12" localSheetId="1">#REF!</definedName>
    <definedName name="S14R13" localSheetId="1">#REF!</definedName>
    <definedName name="S14R14" localSheetId="1">#REF!</definedName>
    <definedName name="S14R15" localSheetId="1">#REF!</definedName>
    <definedName name="S14R16" localSheetId="1">#REF!</definedName>
    <definedName name="S14R17" localSheetId="1">#REF!</definedName>
    <definedName name="S14R18" localSheetId="1">#REF!</definedName>
    <definedName name="S14R19" localSheetId="1">#REF!</definedName>
    <definedName name="S14R2" localSheetId="1">#REF!</definedName>
    <definedName name="S14R20" localSheetId="1">#REF!</definedName>
    <definedName name="S14R21" localSheetId="1">#REF!</definedName>
    <definedName name="S14R22" localSheetId="1">#REF!</definedName>
    <definedName name="S14R23" localSheetId="1">#REF!</definedName>
    <definedName name="S14R24" localSheetId="1">#REF!</definedName>
    <definedName name="S14R3" localSheetId="1">#REF!</definedName>
    <definedName name="S14R4" localSheetId="1">#REF!</definedName>
    <definedName name="S14R5" localSheetId="1">#REF!</definedName>
    <definedName name="S14R6" localSheetId="1">#REF!</definedName>
    <definedName name="S14R7" localSheetId="1">#REF!</definedName>
    <definedName name="S14R8" localSheetId="1">#REF!</definedName>
    <definedName name="S14R9" localSheetId="1">#REF!</definedName>
    <definedName name="S15P1" localSheetId="1">#REF!</definedName>
    <definedName name="S15P10" localSheetId="1">#REF!</definedName>
    <definedName name="S15P11" localSheetId="1">#REF!</definedName>
    <definedName name="S15P12" localSheetId="1">#REF!</definedName>
    <definedName name="S15P13" localSheetId="1">#REF!</definedName>
    <definedName name="S15P14" localSheetId="1">#REF!</definedName>
    <definedName name="S15P15" localSheetId="1">#REF!</definedName>
    <definedName name="S15P16" localSheetId="1">#REF!</definedName>
    <definedName name="S15P17" localSheetId="1">#REF!</definedName>
    <definedName name="S15P18" localSheetId="1">#REF!</definedName>
    <definedName name="S15P19" localSheetId="1">#REF!</definedName>
    <definedName name="S15P2" localSheetId="1">#REF!</definedName>
    <definedName name="S15P20" localSheetId="1">#REF!</definedName>
    <definedName name="S15P21" localSheetId="1">#REF!</definedName>
    <definedName name="S15P22" localSheetId="1">#REF!</definedName>
    <definedName name="S15P23" localSheetId="1">#REF!</definedName>
    <definedName name="S15P24" localSheetId="1">#REF!</definedName>
    <definedName name="S15P3" localSheetId="1">#REF!</definedName>
    <definedName name="S15P4" localSheetId="1">#REF!</definedName>
    <definedName name="S15P5" localSheetId="1">#REF!</definedName>
    <definedName name="S15P6" localSheetId="1">#REF!</definedName>
    <definedName name="S15P7" localSheetId="1">#REF!</definedName>
    <definedName name="S15P8" localSheetId="1">#REF!</definedName>
    <definedName name="S15P9" localSheetId="1">#REF!</definedName>
    <definedName name="S15R1" localSheetId="1">#REF!</definedName>
    <definedName name="S15R10" localSheetId="1">#REF!</definedName>
    <definedName name="S15R11" localSheetId="1">#REF!</definedName>
    <definedName name="S15R12" localSheetId="1">#REF!</definedName>
    <definedName name="S15R13" localSheetId="1">#REF!</definedName>
    <definedName name="S15R14" localSheetId="1">#REF!</definedName>
    <definedName name="S15R15" localSheetId="1">#REF!</definedName>
    <definedName name="S15R16" localSheetId="1">#REF!</definedName>
    <definedName name="S15R17" localSheetId="1">#REF!</definedName>
    <definedName name="S15R18" localSheetId="1">#REF!</definedName>
    <definedName name="S15R19" localSheetId="1">#REF!</definedName>
    <definedName name="S15R2" localSheetId="1">#REF!</definedName>
    <definedName name="S15R20" localSheetId="1">#REF!</definedName>
    <definedName name="S15R21" localSheetId="1">#REF!</definedName>
    <definedName name="S15R22" localSheetId="1">#REF!</definedName>
    <definedName name="S15R23" localSheetId="1">#REF!</definedName>
    <definedName name="S15R24" localSheetId="1">#REF!</definedName>
    <definedName name="S15R3" localSheetId="1">#REF!</definedName>
    <definedName name="S15R4" localSheetId="1">#REF!</definedName>
    <definedName name="S15R5" localSheetId="1">#REF!</definedName>
    <definedName name="S15R6" localSheetId="1">#REF!</definedName>
    <definedName name="S15R7" localSheetId="1">#REF!</definedName>
    <definedName name="S15R8" localSheetId="1">#REF!</definedName>
    <definedName name="S15R9" localSheetId="1">#REF!</definedName>
    <definedName name="S16P1" localSheetId="1">#REF!</definedName>
    <definedName name="S16P10" localSheetId="1">#REF!</definedName>
    <definedName name="S16P11" localSheetId="1">#REF!</definedName>
    <definedName name="S16P12" localSheetId="1">#REF!</definedName>
    <definedName name="S16P13" localSheetId="1">#REF!</definedName>
    <definedName name="S16P14" localSheetId="1">#REF!</definedName>
    <definedName name="S16P15" localSheetId="1">#REF!</definedName>
    <definedName name="S16P16" localSheetId="1">#REF!</definedName>
    <definedName name="S16P17" localSheetId="1">#REF!</definedName>
    <definedName name="S16P18" localSheetId="1">#REF!</definedName>
    <definedName name="S16P19" localSheetId="1">#REF!</definedName>
    <definedName name="S16P2" localSheetId="1">#REF!</definedName>
    <definedName name="S16P20" localSheetId="1">#REF!</definedName>
    <definedName name="S16P21" localSheetId="1">#REF!</definedName>
    <definedName name="S16P22" localSheetId="1">#REF!</definedName>
    <definedName name="S16P23" localSheetId="1">#REF!</definedName>
    <definedName name="S16P24" localSheetId="1">#REF!</definedName>
    <definedName name="S16P3" localSheetId="1">#REF!</definedName>
    <definedName name="S16P4" localSheetId="1">#REF!</definedName>
    <definedName name="S16P5" localSheetId="1">#REF!</definedName>
    <definedName name="S16P6" localSheetId="1">#REF!</definedName>
    <definedName name="S16P7" localSheetId="1">#REF!</definedName>
    <definedName name="S16P8" localSheetId="1">#REF!</definedName>
    <definedName name="S16P9" localSheetId="1">#REF!</definedName>
    <definedName name="S16R1" localSheetId="1">#REF!</definedName>
    <definedName name="S16R10" localSheetId="1">#REF!</definedName>
    <definedName name="S16R11" localSheetId="1">#REF!</definedName>
    <definedName name="S16R12" localSheetId="1">#REF!</definedName>
    <definedName name="S16R13" localSheetId="1">#REF!</definedName>
    <definedName name="S16R14" localSheetId="1">#REF!</definedName>
    <definedName name="S16R15" localSheetId="1">#REF!</definedName>
    <definedName name="S16R16" localSheetId="1">#REF!</definedName>
    <definedName name="S16R17" localSheetId="1">#REF!</definedName>
    <definedName name="S16R18" localSheetId="1">#REF!</definedName>
    <definedName name="S16R19" localSheetId="1">#REF!</definedName>
    <definedName name="S16R2" localSheetId="1">#REF!</definedName>
    <definedName name="S16R20" localSheetId="1">#REF!</definedName>
    <definedName name="S16R21" localSheetId="1">#REF!</definedName>
    <definedName name="S16R22" localSheetId="1">#REF!</definedName>
    <definedName name="S16R23" localSheetId="1">#REF!</definedName>
    <definedName name="S16R24" localSheetId="1">#REF!</definedName>
    <definedName name="S16R3" localSheetId="1">#REF!</definedName>
    <definedName name="S16R4" localSheetId="1">#REF!</definedName>
    <definedName name="S16R5" localSheetId="1">#REF!</definedName>
    <definedName name="S16R6" localSheetId="1">#REF!</definedName>
    <definedName name="S16R7" localSheetId="1">#REF!</definedName>
    <definedName name="S16R8" localSheetId="1">#REF!</definedName>
    <definedName name="S16R9" localSheetId="1">#REF!</definedName>
    <definedName name="S17P1" localSheetId="1">#REF!</definedName>
    <definedName name="S17P10" localSheetId="1">#REF!</definedName>
    <definedName name="S17P11" localSheetId="1">#REF!</definedName>
    <definedName name="S17P12" localSheetId="1">#REF!</definedName>
    <definedName name="S17P13" localSheetId="1">#REF!</definedName>
    <definedName name="S17P14" localSheetId="1">#REF!</definedName>
    <definedName name="S17P15" localSheetId="1">#REF!</definedName>
    <definedName name="S17P16" localSheetId="1">#REF!</definedName>
    <definedName name="S17P17" localSheetId="1">#REF!</definedName>
    <definedName name="S17P18" localSheetId="1">#REF!</definedName>
    <definedName name="S17P19" localSheetId="1">#REF!</definedName>
    <definedName name="S17P2" localSheetId="1">#REF!</definedName>
    <definedName name="S17P20" localSheetId="1">#REF!</definedName>
    <definedName name="S17P21" localSheetId="1">#REF!</definedName>
    <definedName name="S17P22" localSheetId="1">#REF!</definedName>
    <definedName name="S17P23" localSheetId="1">#REF!</definedName>
    <definedName name="S17P24" localSheetId="1">#REF!</definedName>
    <definedName name="S17P3" localSheetId="1">#REF!</definedName>
    <definedName name="S17P4" localSheetId="1">#REF!</definedName>
    <definedName name="S17P5" localSheetId="1">#REF!</definedName>
    <definedName name="S17P6" localSheetId="1">#REF!</definedName>
    <definedName name="S17P7" localSheetId="1">#REF!</definedName>
    <definedName name="S17P8" localSheetId="1">#REF!</definedName>
    <definedName name="S17P9" localSheetId="1">#REF!</definedName>
    <definedName name="S17R1" localSheetId="1">#REF!</definedName>
    <definedName name="S17R10" localSheetId="1">#REF!</definedName>
    <definedName name="S17R11" localSheetId="1">#REF!</definedName>
    <definedName name="S17R12" localSheetId="1">#REF!</definedName>
    <definedName name="S17R13" localSheetId="1">#REF!</definedName>
    <definedName name="S17R14" localSheetId="1">#REF!</definedName>
    <definedName name="S17R15" localSheetId="1">#REF!</definedName>
    <definedName name="S17R16" localSheetId="1">#REF!</definedName>
    <definedName name="S17R17" localSheetId="1">#REF!</definedName>
    <definedName name="S17R18" localSheetId="1">#REF!</definedName>
    <definedName name="S17R19" localSheetId="1">#REF!</definedName>
    <definedName name="S17R2" localSheetId="1">#REF!</definedName>
    <definedName name="S17R20" localSheetId="1">#REF!</definedName>
    <definedName name="S17R21" localSheetId="1">#REF!</definedName>
    <definedName name="S17R22" localSheetId="1">#REF!</definedName>
    <definedName name="S17R23" localSheetId="1">#REF!</definedName>
    <definedName name="S17R24" localSheetId="1">#REF!</definedName>
    <definedName name="S17R3" localSheetId="1">#REF!</definedName>
    <definedName name="S17R4" localSheetId="1">#REF!</definedName>
    <definedName name="S17R5" localSheetId="1">#REF!</definedName>
    <definedName name="S17R6" localSheetId="1">#REF!</definedName>
    <definedName name="S17R7" localSheetId="1">#REF!</definedName>
    <definedName name="S17R8" localSheetId="1">#REF!</definedName>
    <definedName name="S17R9" localSheetId="1">#REF!</definedName>
    <definedName name="S18P1" localSheetId="1">#REF!</definedName>
    <definedName name="S18P10" localSheetId="1">#REF!</definedName>
    <definedName name="S18P11" localSheetId="1">#REF!</definedName>
    <definedName name="S18P12" localSheetId="1">#REF!</definedName>
    <definedName name="S18P13" localSheetId="1">#REF!</definedName>
    <definedName name="S18P14" localSheetId="1">#REF!</definedName>
    <definedName name="S18P15" localSheetId="1">#REF!</definedName>
    <definedName name="S18P16" localSheetId="1">#REF!</definedName>
    <definedName name="S18P17" localSheetId="1">#REF!</definedName>
    <definedName name="S18P18" localSheetId="1">#REF!</definedName>
    <definedName name="S18P19" localSheetId="1">#REF!</definedName>
    <definedName name="S18P2" localSheetId="1">#REF!</definedName>
    <definedName name="S18P20" localSheetId="1">#REF!</definedName>
    <definedName name="S18P21" localSheetId="1">#REF!</definedName>
    <definedName name="S18P22" localSheetId="1">#REF!</definedName>
    <definedName name="S18P23" localSheetId="1">#REF!</definedName>
    <definedName name="S18P24" localSheetId="1">#REF!</definedName>
    <definedName name="S18P3" localSheetId="1">#REF!</definedName>
    <definedName name="S18P4" localSheetId="1">#REF!</definedName>
    <definedName name="S18P5" localSheetId="1">#REF!</definedName>
    <definedName name="S18P6" localSheetId="1">#REF!</definedName>
    <definedName name="S18P7" localSheetId="1">#REF!</definedName>
    <definedName name="S18P8" localSheetId="1">#REF!</definedName>
    <definedName name="S18P9" localSheetId="1">#REF!</definedName>
    <definedName name="S18R1" localSheetId="1">#REF!</definedName>
    <definedName name="S18R10" localSheetId="1">#REF!</definedName>
    <definedName name="S18R11" localSheetId="1">#REF!</definedName>
    <definedName name="S18R12" localSheetId="1">#REF!</definedName>
    <definedName name="S18R13" localSheetId="1">#REF!</definedName>
    <definedName name="S18R14" localSheetId="1">#REF!</definedName>
    <definedName name="S18R15" localSheetId="1">#REF!</definedName>
    <definedName name="S18R16" localSheetId="1">#REF!</definedName>
    <definedName name="S18R17" localSheetId="1">#REF!</definedName>
    <definedName name="S18R18" localSheetId="1">#REF!</definedName>
    <definedName name="S18R19" localSheetId="1">#REF!</definedName>
    <definedName name="S18R2" localSheetId="1">#REF!</definedName>
    <definedName name="S18R20" localSheetId="1">#REF!</definedName>
    <definedName name="S18R21" localSheetId="1">#REF!</definedName>
    <definedName name="S18R22" localSheetId="1">#REF!</definedName>
    <definedName name="S18R23" localSheetId="1">#REF!</definedName>
    <definedName name="S18R24" localSheetId="1">#REF!</definedName>
    <definedName name="S18R3" localSheetId="1">#REF!</definedName>
    <definedName name="S18R4" localSheetId="1">#REF!</definedName>
    <definedName name="S18R5" localSheetId="1">#REF!</definedName>
    <definedName name="S18R6" localSheetId="1">#REF!</definedName>
    <definedName name="S18R7" localSheetId="1">#REF!</definedName>
    <definedName name="S18R8" localSheetId="1">#REF!</definedName>
    <definedName name="S18R9" localSheetId="1">#REF!</definedName>
    <definedName name="S19P1" localSheetId="1">#REF!</definedName>
    <definedName name="S19P10" localSheetId="1">#REF!</definedName>
    <definedName name="S19P11" localSheetId="1">#REF!</definedName>
    <definedName name="S19P12" localSheetId="1">#REF!</definedName>
    <definedName name="S19P13" localSheetId="1">#REF!</definedName>
    <definedName name="S19P14" localSheetId="1">#REF!</definedName>
    <definedName name="S19P15" localSheetId="1">#REF!</definedName>
    <definedName name="S19P16" localSheetId="1">#REF!</definedName>
    <definedName name="S19P17" localSheetId="1">#REF!</definedName>
    <definedName name="S19P18" localSheetId="1">#REF!</definedName>
    <definedName name="S19P19" localSheetId="1">#REF!</definedName>
    <definedName name="S19P2" localSheetId="1">#REF!</definedName>
    <definedName name="S19P20" localSheetId="1">#REF!</definedName>
    <definedName name="S19P21" localSheetId="1">#REF!</definedName>
    <definedName name="S19P22" localSheetId="1">#REF!</definedName>
    <definedName name="S19P23" localSheetId="1">#REF!</definedName>
    <definedName name="S19P24" localSheetId="1">#REF!</definedName>
    <definedName name="S19P3" localSheetId="1">#REF!</definedName>
    <definedName name="S19P4" localSheetId="1">#REF!</definedName>
    <definedName name="S19P5" localSheetId="1">#REF!</definedName>
    <definedName name="S19P6" localSheetId="1">#REF!</definedName>
    <definedName name="S19P7" localSheetId="1">#REF!</definedName>
    <definedName name="S19P8" localSheetId="1">#REF!</definedName>
    <definedName name="S19P9" localSheetId="1">#REF!</definedName>
    <definedName name="S19R1" localSheetId="1">#REF!</definedName>
    <definedName name="S19R10" localSheetId="1">#REF!</definedName>
    <definedName name="S19R11" localSheetId="1">#REF!</definedName>
    <definedName name="S19R12" localSheetId="1">#REF!</definedName>
    <definedName name="S19R13" localSheetId="1">#REF!</definedName>
    <definedName name="S19R14" localSheetId="1">#REF!</definedName>
    <definedName name="S19R15" localSheetId="1">#REF!</definedName>
    <definedName name="S19R16" localSheetId="1">#REF!</definedName>
    <definedName name="S19R17" localSheetId="1">#REF!</definedName>
    <definedName name="S19R18" localSheetId="1">#REF!</definedName>
    <definedName name="S19R19" localSheetId="1">#REF!</definedName>
    <definedName name="S19R2" localSheetId="1">#REF!</definedName>
    <definedName name="S19R20" localSheetId="1">#REF!</definedName>
    <definedName name="S19R21" localSheetId="1">#REF!</definedName>
    <definedName name="S19R22" localSheetId="1">#REF!</definedName>
    <definedName name="S19R23" localSheetId="1">#REF!</definedName>
    <definedName name="S19R24" localSheetId="1">#REF!</definedName>
    <definedName name="S19R3" localSheetId="1">#REF!</definedName>
    <definedName name="S19R4" localSheetId="1">#REF!</definedName>
    <definedName name="S19R5" localSheetId="1">#REF!</definedName>
    <definedName name="S19R6" localSheetId="1">#REF!</definedName>
    <definedName name="S19R7" localSheetId="1">#REF!</definedName>
    <definedName name="S19R8" localSheetId="1">#REF!</definedName>
    <definedName name="S19R9" localSheetId="1">#REF!</definedName>
    <definedName name="S1P1" localSheetId="1">#REF!</definedName>
    <definedName name="S1P10" localSheetId="1">#REF!</definedName>
    <definedName name="S1P11" localSheetId="1">#REF!</definedName>
    <definedName name="S1P12" localSheetId="1">#REF!</definedName>
    <definedName name="S1P13" localSheetId="1">#REF!</definedName>
    <definedName name="S1P14" localSheetId="1">#REF!</definedName>
    <definedName name="S1P15" localSheetId="1">#REF!</definedName>
    <definedName name="S1P16" localSheetId="1">#REF!</definedName>
    <definedName name="S1P17" localSheetId="1">#REF!</definedName>
    <definedName name="S1P18" localSheetId="1">#REF!</definedName>
    <definedName name="S1P19" localSheetId="1">#REF!</definedName>
    <definedName name="S1P2" localSheetId="1">#REF!</definedName>
    <definedName name="S1P20" localSheetId="1">#REF!</definedName>
    <definedName name="S1P21" localSheetId="1">#REF!</definedName>
    <definedName name="S1P22" localSheetId="1">#REF!</definedName>
    <definedName name="S1P23" localSheetId="1">#REF!</definedName>
    <definedName name="S1P24" localSheetId="1">#REF!</definedName>
    <definedName name="S1P3" localSheetId="1">#REF!</definedName>
    <definedName name="S1P4" localSheetId="1">#REF!</definedName>
    <definedName name="S1P5" localSheetId="1">#REF!</definedName>
    <definedName name="S1P6" localSheetId="1">#REF!</definedName>
    <definedName name="S1P7" localSheetId="1">#REF!</definedName>
    <definedName name="S1P8" localSheetId="1">#REF!</definedName>
    <definedName name="S1P9" localSheetId="1">#REF!</definedName>
    <definedName name="S1R1" localSheetId="1">#REF!</definedName>
    <definedName name="S1R10" localSheetId="1">#REF!</definedName>
    <definedName name="S1R11" localSheetId="1">#REF!</definedName>
    <definedName name="S1R12" localSheetId="1">#REF!</definedName>
    <definedName name="S1R13" localSheetId="1">#REF!</definedName>
    <definedName name="S1R14" localSheetId="1">#REF!</definedName>
    <definedName name="S1R15" localSheetId="1">#REF!</definedName>
    <definedName name="S1R16" localSheetId="1">#REF!</definedName>
    <definedName name="S1R17" localSheetId="1">#REF!</definedName>
    <definedName name="S1R18" localSheetId="1">#REF!</definedName>
    <definedName name="S1R19" localSheetId="1">#REF!</definedName>
    <definedName name="S1R2" localSheetId="1">#REF!</definedName>
    <definedName name="S1R20" localSheetId="1">#REF!</definedName>
    <definedName name="S1R21" localSheetId="1">#REF!</definedName>
    <definedName name="S1R22" localSheetId="1">#REF!</definedName>
    <definedName name="S1R23" localSheetId="1">#REF!</definedName>
    <definedName name="S1R24" localSheetId="1">#REF!</definedName>
    <definedName name="S1R3" localSheetId="1">#REF!</definedName>
    <definedName name="S1R4" localSheetId="1">#REF!</definedName>
    <definedName name="S1R5" localSheetId="1">#REF!</definedName>
    <definedName name="S1R6" localSheetId="1">#REF!</definedName>
    <definedName name="S1R7" localSheetId="1">#REF!</definedName>
    <definedName name="S1R8" localSheetId="1">#REF!</definedName>
    <definedName name="S1R9" localSheetId="1">#REF!</definedName>
    <definedName name="S20P1" localSheetId="1">#REF!</definedName>
    <definedName name="S20P10" localSheetId="1">#REF!</definedName>
    <definedName name="S20P11" localSheetId="1">#REF!</definedName>
    <definedName name="S20P12" localSheetId="1">#REF!</definedName>
    <definedName name="S20P13" localSheetId="1">#REF!</definedName>
    <definedName name="S20P14" localSheetId="1">#REF!</definedName>
    <definedName name="S20P15" localSheetId="1">#REF!</definedName>
    <definedName name="S20P16" localSheetId="1">#REF!</definedName>
    <definedName name="S20P17" localSheetId="1">#REF!</definedName>
    <definedName name="S20P18" localSheetId="1">#REF!</definedName>
    <definedName name="S20P19" localSheetId="1">#REF!</definedName>
    <definedName name="S20P2" localSheetId="1">#REF!</definedName>
    <definedName name="S20P20" localSheetId="1">#REF!</definedName>
    <definedName name="S20P21" localSheetId="1">#REF!</definedName>
    <definedName name="S20P22" localSheetId="1">#REF!</definedName>
    <definedName name="S20P23" localSheetId="1">#REF!</definedName>
    <definedName name="S20P24" localSheetId="1">#REF!</definedName>
    <definedName name="S20P3" localSheetId="1">#REF!</definedName>
    <definedName name="S20P4" localSheetId="1">#REF!</definedName>
    <definedName name="S20P5" localSheetId="1">#REF!</definedName>
    <definedName name="S20P6" localSheetId="1">#REF!</definedName>
    <definedName name="S20P7" localSheetId="1">#REF!</definedName>
    <definedName name="S20P8" localSheetId="1">#REF!</definedName>
    <definedName name="S20P9" localSheetId="1">#REF!</definedName>
    <definedName name="S20R1" localSheetId="1">#REF!</definedName>
    <definedName name="S20R10" localSheetId="1">#REF!</definedName>
    <definedName name="S20R11" localSheetId="1">#REF!</definedName>
    <definedName name="S20R12" localSheetId="1">#REF!</definedName>
    <definedName name="S20R13" localSheetId="1">#REF!</definedName>
    <definedName name="S20R14" localSheetId="1">#REF!</definedName>
    <definedName name="S20R15" localSheetId="1">#REF!</definedName>
    <definedName name="S20R16" localSheetId="1">#REF!</definedName>
    <definedName name="S20R17" localSheetId="1">#REF!</definedName>
    <definedName name="S20R18" localSheetId="1">#REF!</definedName>
    <definedName name="S20R19" localSheetId="1">#REF!</definedName>
    <definedName name="S20R2" localSheetId="1">#REF!</definedName>
    <definedName name="S20R20" localSheetId="1">#REF!</definedName>
    <definedName name="S20R21" localSheetId="1">#REF!</definedName>
    <definedName name="S20R22" localSheetId="1">#REF!</definedName>
    <definedName name="S20R23" localSheetId="1">#REF!</definedName>
    <definedName name="S20R24" localSheetId="1">#REF!</definedName>
    <definedName name="S20R3" localSheetId="1">#REF!</definedName>
    <definedName name="S20R4" localSheetId="1">#REF!</definedName>
    <definedName name="S20R5" localSheetId="1">#REF!</definedName>
    <definedName name="S20R6" localSheetId="1">#REF!</definedName>
    <definedName name="S20R7" localSheetId="1">#REF!</definedName>
    <definedName name="S20R8" localSheetId="1">#REF!</definedName>
    <definedName name="S20R9" localSheetId="1">#REF!</definedName>
    <definedName name="S21P1" localSheetId="1">#REF!</definedName>
    <definedName name="S21P10" localSheetId="1">#REF!</definedName>
    <definedName name="S21P11" localSheetId="1">#REF!</definedName>
    <definedName name="S21P12" localSheetId="1">#REF!</definedName>
    <definedName name="S21P13" localSheetId="1">#REF!</definedName>
    <definedName name="S21P14" localSheetId="1">#REF!</definedName>
    <definedName name="S21P15" localSheetId="1">#REF!</definedName>
    <definedName name="S21P16" localSheetId="1">#REF!</definedName>
    <definedName name="S21P17" localSheetId="1">#REF!</definedName>
    <definedName name="S21P18" localSheetId="1">#REF!</definedName>
    <definedName name="S21P19" localSheetId="1">#REF!</definedName>
    <definedName name="S21P2" localSheetId="1">#REF!</definedName>
    <definedName name="S21P20" localSheetId="1">#REF!</definedName>
    <definedName name="S21P21" localSheetId="1">#REF!</definedName>
    <definedName name="S21P22" localSheetId="1">#REF!</definedName>
    <definedName name="S21P23" localSheetId="1">#REF!</definedName>
    <definedName name="S21P24" localSheetId="1">#REF!</definedName>
    <definedName name="S21P3" localSheetId="1">#REF!</definedName>
    <definedName name="S21P4" localSheetId="1">#REF!</definedName>
    <definedName name="S21P5" localSheetId="1">#REF!</definedName>
    <definedName name="S21P6" localSheetId="1">#REF!</definedName>
    <definedName name="S21P7" localSheetId="1">#REF!</definedName>
    <definedName name="S21P8" localSheetId="1">#REF!</definedName>
    <definedName name="S21P9" localSheetId="1">#REF!</definedName>
    <definedName name="S21R1" localSheetId="1">#REF!</definedName>
    <definedName name="S21R10" localSheetId="1">#REF!</definedName>
    <definedName name="S21R11" localSheetId="1">#REF!</definedName>
    <definedName name="S21R12" localSheetId="1">#REF!</definedName>
    <definedName name="S21R13" localSheetId="1">#REF!</definedName>
    <definedName name="S21R14" localSheetId="1">#REF!</definedName>
    <definedName name="S21R15" localSheetId="1">#REF!</definedName>
    <definedName name="S21R16" localSheetId="1">#REF!</definedName>
    <definedName name="S21R17" localSheetId="1">#REF!</definedName>
    <definedName name="S21R18" localSheetId="1">#REF!</definedName>
    <definedName name="S21R19" localSheetId="1">#REF!</definedName>
    <definedName name="S21R2" localSheetId="1">#REF!</definedName>
    <definedName name="S21R20" localSheetId="1">#REF!</definedName>
    <definedName name="S21R21" localSheetId="1">#REF!</definedName>
    <definedName name="S21R22" localSheetId="1">#REF!</definedName>
    <definedName name="S21R23" localSheetId="1">#REF!</definedName>
    <definedName name="S21R24" localSheetId="1">#REF!</definedName>
    <definedName name="S21R3" localSheetId="1">#REF!</definedName>
    <definedName name="S21R4" localSheetId="1">#REF!</definedName>
    <definedName name="S21R5" localSheetId="1">#REF!</definedName>
    <definedName name="S21R6" localSheetId="1">#REF!</definedName>
    <definedName name="S21R7" localSheetId="1">#REF!</definedName>
    <definedName name="S21R8" localSheetId="1">#REF!</definedName>
    <definedName name="S21R9" localSheetId="1">#REF!</definedName>
    <definedName name="S22P1" localSheetId="1">#REF!</definedName>
    <definedName name="S22P10" localSheetId="1">#REF!</definedName>
    <definedName name="S22P11" localSheetId="1">#REF!</definedName>
    <definedName name="S22P12" localSheetId="1">#REF!</definedName>
    <definedName name="S22P13" localSheetId="1">#REF!</definedName>
    <definedName name="S22P14" localSheetId="1">#REF!</definedName>
    <definedName name="S22P15" localSheetId="1">#REF!</definedName>
    <definedName name="S22P16" localSheetId="1">#REF!</definedName>
    <definedName name="S22P17" localSheetId="1">#REF!</definedName>
    <definedName name="S22P18" localSheetId="1">#REF!</definedName>
    <definedName name="S22P19" localSheetId="1">#REF!</definedName>
    <definedName name="S22P2" localSheetId="1">#REF!</definedName>
    <definedName name="S22P20" localSheetId="1">#REF!</definedName>
    <definedName name="S22P21" localSheetId="1">#REF!</definedName>
    <definedName name="S22P22" localSheetId="1">#REF!</definedName>
    <definedName name="S22P23" localSheetId="1">#REF!</definedName>
    <definedName name="S22P24" localSheetId="1">#REF!</definedName>
    <definedName name="S22P3" localSheetId="1">#REF!</definedName>
    <definedName name="S22P4" localSheetId="1">#REF!</definedName>
    <definedName name="S22P5" localSheetId="1">#REF!</definedName>
    <definedName name="S22P6" localSheetId="1">#REF!</definedName>
    <definedName name="S22P7" localSheetId="1">#REF!</definedName>
    <definedName name="S22P8" localSheetId="1">#REF!</definedName>
    <definedName name="S22P9" localSheetId="1">#REF!</definedName>
    <definedName name="S22R1" localSheetId="1">#REF!</definedName>
    <definedName name="S22R10" localSheetId="1">#REF!</definedName>
    <definedName name="S22R11" localSheetId="1">#REF!</definedName>
    <definedName name="S22R12" localSheetId="1">#REF!</definedName>
    <definedName name="S22R13" localSheetId="1">#REF!</definedName>
    <definedName name="S22R14" localSheetId="1">#REF!</definedName>
    <definedName name="S22R15" localSheetId="1">#REF!</definedName>
    <definedName name="S22R16" localSheetId="1">#REF!</definedName>
    <definedName name="S22R17" localSheetId="1">#REF!</definedName>
    <definedName name="S22R18" localSheetId="1">#REF!</definedName>
    <definedName name="S22R19" localSheetId="1">#REF!</definedName>
    <definedName name="S22R2" localSheetId="1">#REF!</definedName>
    <definedName name="S22R20" localSheetId="1">#REF!</definedName>
    <definedName name="S22R21" localSheetId="1">#REF!</definedName>
    <definedName name="S22R22" localSheetId="1">#REF!</definedName>
    <definedName name="S22R23" localSheetId="1">#REF!</definedName>
    <definedName name="S22R24" localSheetId="1">#REF!</definedName>
    <definedName name="S22R3" localSheetId="1">#REF!</definedName>
    <definedName name="S22R4" localSheetId="1">#REF!</definedName>
    <definedName name="S22R5" localSheetId="1">#REF!</definedName>
    <definedName name="S22R6" localSheetId="1">#REF!</definedName>
    <definedName name="S22R7" localSheetId="1">#REF!</definedName>
    <definedName name="S22R8" localSheetId="1">#REF!</definedName>
    <definedName name="S22R9" localSheetId="1">#REF!</definedName>
    <definedName name="S23P1" localSheetId="1">#REF!</definedName>
    <definedName name="S23P10" localSheetId="1">#REF!</definedName>
    <definedName name="S23P11" localSheetId="1">#REF!</definedName>
    <definedName name="S23P12" localSheetId="1">#REF!</definedName>
    <definedName name="S23P13" localSheetId="1">#REF!</definedName>
    <definedName name="S23P14" localSheetId="1">#REF!</definedName>
    <definedName name="S23P15" localSheetId="1">#REF!</definedName>
    <definedName name="S23P16" localSheetId="1">#REF!</definedName>
    <definedName name="S23P17" localSheetId="1">#REF!</definedName>
    <definedName name="S23P18" localSheetId="1">#REF!</definedName>
    <definedName name="S23P19" localSheetId="1">#REF!</definedName>
    <definedName name="S23P2" localSheetId="1">#REF!</definedName>
    <definedName name="S23P20" localSheetId="1">#REF!</definedName>
    <definedName name="S23P21" localSheetId="1">#REF!</definedName>
    <definedName name="S23P22" localSheetId="1">#REF!</definedName>
    <definedName name="S23P23" localSheetId="1">#REF!</definedName>
    <definedName name="S23P24" localSheetId="1">#REF!</definedName>
    <definedName name="S23P3" localSheetId="1">#REF!</definedName>
    <definedName name="S23P4" localSheetId="1">#REF!</definedName>
    <definedName name="S23P5" localSheetId="1">#REF!</definedName>
    <definedName name="S23P6" localSheetId="1">#REF!</definedName>
    <definedName name="S23P7" localSheetId="1">#REF!</definedName>
    <definedName name="S23P8" localSheetId="1">#REF!</definedName>
    <definedName name="S23P9" localSheetId="1">#REF!</definedName>
    <definedName name="S23R1" localSheetId="1">#REF!</definedName>
    <definedName name="S23R10" localSheetId="1">#REF!</definedName>
    <definedName name="S23R11" localSheetId="1">#REF!</definedName>
    <definedName name="S23R12" localSheetId="1">#REF!</definedName>
    <definedName name="S23R13" localSheetId="1">#REF!</definedName>
    <definedName name="S23R14" localSheetId="1">#REF!</definedName>
    <definedName name="S23R15" localSheetId="1">#REF!</definedName>
    <definedName name="S23R16" localSheetId="1">#REF!</definedName>
    <definedName name="S23R17" localSheetId="1">#REF!</definedName>
    <definedName name="S23R18" localSheetId="1">#REF!</definedName>
    <definedName name="S23R19" localSheetId="1">#REF!</definedName>
    <definedName name="S23R2" localSheetId="1">#REF!</definedName>
    <definedName name="S23R20" localSheetId="1">#REF!</definedName>
    <definedName name="S23R21" localSheetId="1">#REF!</definedName>
    <definedName name="S23R22" localSheetId="1">#REF!</definedName>
    <definedName name="S23R23" localSheetId="1">#REF!</definedName>
    <definedName name="S23R24" localSheetId="1">#REF!</definedName>
    <definedName name="S23R3" localSheetId="1">#REF!</definedName>
    <definedName name="S23R4" localSheetId="1">#REF!</definedName>
    <definedName name="S23R5" localSheetId="1">#REF!</definedName>
    <definedName name="S23R6" localSheetId="1">#REF!</definedName>
    <definedName name="S23R7" localSheetId="1">#REF!</definedName>
    <definedName name="S23R8" localSheetId="1">#REF!</definedName>
    <definedName name="S23R9" localSheetId="1">#REF!</definedName>
    <definedName name="S24P1" localSheetId="1">#REF!</definedName>
    <definedName name="S24P10" localSheetId="1">#REF!</definedName>
    <definedName name="S24P11" localSheetId="1">#REF!</definedName>
    <definedName name="S24P12" localSheetId="1">#REF!</definedName>
    <definedName name="S24P13" localSheetId="1">#REF!</definedName>
    <definedName name="S24P14" localSheetId="1">#REF!</definedName>
    <definedName name="S24P15" localSheetId="1">#REF!</definedName>
    <definedName name="S24P16" localSheetId="1">#REF!</definedName>
    <definedName name="S24P17" localSheetId="1">#REF!</definedName>
    <definedName name="S24P18" localSheetId="1">#REF!</definedName>
    <definedName name="S24P19" localSheetId="1">#REF!</definedName>
    <definedName name="S24P2" localSheetId="1">#REF!</definedName>
    <definedName name="S24P20" localSheetId="1">#REF!</definedName>
    <definedName name="S24P21" localSheetId="1">#REF!</definedName>
    <definedName name="S24P22" localSheetId="1">#REF!</definedName>
    <definedName name="S24P23" localSheetId="1">#REF!</definedName>
    <definedName name="S24P24" localSheetId="1">#REF!</definedName>
    <definedName name="S24P3" localSheetId="1">#REF!</definedName>
    <definedName name="S24P4" localSheetId="1">#REF!</definedName>
    <definedName name="S24P5" localSheetId="1">#REF!</definedName>
    <definedName name="S24P6" localSheetId="1">#REF!</definedName>
    <definedName name="S24P7" localSheetId="1">#REF!</definedName>
    <definedName name="S24P8" localSheetId="1">#REF!</definedName>
    <definedName name="S24P9" localSheetId="1">#REF!</definedName>
    <definedName name="S24R1" localSheetId="1">#REF!</definedName>
    <definedName name="S24R10" localSheetId="1">#REF!</definedName>
    <definedName name="S24R11" localSheetId="1">#REF!</definedName>
    <definedName name="S24R12" localSheetId="1">#REF!</definedName>
    <definedName name="S24R13" localSheetId="1">#REF!</definedName>
    <definedName name="S24R14" localSheetId="1">#REF!</definedName>
    <definedName name="S24R15" localSheetId="1">#REF!</definedName>
    <definedName name="S24R16" localSheetId="1">#REF!</definedName>
    <definedName name="S24R17" localSheetId="1">#REF!</definedName>
    <definedName name="S24R18" localSheetId="1">#REF!</definedName>
    <definedName name="S24R19" localSheetId="1">#REF!</definedName>
    <definedName name="S24R2" localSheetId="1">#REF!</definedName>
    <definedName name="S24R20" localSheetId="1">#REF!</definedName>
    <definedName name="S24R21" localSheetId="1">#REF!</definedName>
    <definedName name="S24R22" localSheetId="1">#REF!</definedName>
    <definedName name="S24R23" localSheetId="1">#REF!</definedName>
    <definedName name="S24R24" localSheetId="1">#REF!</definedName>
    <definedName name="S24R3" localSheetId="1">#REF!</definedName>
    <definedName name="S24R4" localSheetId="1">#REF!</definedName>
    <definedName name="S24R5" localSheetId="1">#REF!</definedName>
    <definedName name="S24R6" localSheetId="1">#REF!</definedName>
    <definedName name="S24R7" localSheetId="1">#REF!</definedName>
    <definedName name="S24R8" localSheetId="1">#REF!</definedName>
    <definedName name="S24R9" localSheetId="1">#REF!</definedName>
    <definedName name="S25P1" localSheetId="1">#REF!</definedName>
    <definedName name="S25P10" localSheetId="1">#REF!</definedName>
    <definedName name="S25P11" localSheetId="1">#REF!</definedName>
    <definedName name="S25P12" localSheetId="1">#REF!</definedName>
    <definedName name="S25P13" localSheetId="1">#REF!</definedName>
    <definedName name="S25P14" localSheetId="1">#REF!</definedName>
    <definedName name="S25P15" localSheetId="1">#REF!</definedName>
    <definedName name="S25P16" localSheetId="1">#REF!</definedName>
    <definedName name="S25P17" localSheetId="1">#REF!</definedName>
    <definedName name="S25P18" localSheetId="1">#REF!</definedName>
    <definedName name="S25P19" localSheetId="1">#REF!</definedName>
    <definedName name="S25P2" localSheetId="1">#REF!</definedName>
    <definedName name="S25P20" localSheetId="1">#REF!</definedName>
    <definedName name="S25P21" localSheetId="1">#REF!</definedName>
    <definedName name="S25P22" localSheetId="1">#REF!</definedName>
    <definedName name="S25P23" localSheetId="1">#REF!</definedName>
    <definedName name="S25P24" localSheetId="1">#REF!</definedName>
    <definedName name="S25P3" localSheetId="1">#REF!</definedName>
    <definedName name="S25P4" localSheetId="1">#REF!</definedName>
    <definedName name="S25P5" localSheetId="1">#REF!</definedName>
    <definedName name="S25P6" localSheetId="1">#REF!</definedName>
    <definedName name="S25P7" localSheetId="1">#REF!</definedName>
    <definedName name="S25P8" localSheetId="1">#REF!</definedName>
    <definedName name="S25P9" localSheetId="1">#REF!</definedName>
    <definedName name="S25R1" localSheetId="1">#REF!</definedName>
    <definedName name="S25R10" localSheetId="1">#REF!</definedName>
    <definedName name="S25R11" localSheetId="1">#REF!</definedName>
    <definedName name="S25R12" localSheetId="1">#REF!</definedName>
    <definedName name="S25R13" localSheetId="1">#REF!</definedName>
    <definedName name="S25R14" localSheetId="1">#REF!</definedName>
    <definedName name="S25R15" localSheetId="1">#REF!</definedName>
    <definedName name="S25R16" localSheetId="1">#REF!</definedName>
    <definedName name="S25R17" localSheetId="1">#REF!</definedName>
    <definedName name="S25R18" localSheetId="1">#REF!</definedName>
    <definedName name="S25R19" localSheetId="1">#REF!</definedName>
    <definedName name="S25R2" localSheetId="1">#REF!</definedName>
    <definedName name="S25R20" localSheetId="1">#REF!</definedName>
    <definedName name="S25R21" localSheetId="1">#REF!</definedName>
    <definedName name="S25R22" localSheetId="1">#REF!</definedName>
    <definedName name="S25R23" localSheetId="1">#REF!</definedName>
    <definedName name="S25R24" localSheetId="1">#REF!</definedName>
    <definedName name="S25R3" localSheetId="1">#REF!</definedName>
    <definedName name="S25R4" localSheetId="1">#REF!</definedName>
    <definedName name="S25R5" localSheetId="1">#REF!</definedName>
    <definedName name="S25R6" localSheetId="1">#REF!</definedName>
    <definedName name="S25R7" localSheetId="1">#REF!</definedName>
    <definedName name="S25R8" localSheetId="1">#REF!</definedName>
    <definedName name="S25R9" localSheetId="1">#REF!</definedName>
    <definedName name="S26P1" localSheetId="1">#REF!</definedName>
    <definedName name="S26P10" localSheetId="1">#REF!</definedName>
    <definedName name="S26P11" localSheetId="1">#REF!</definedName>
    <definedName name="S26P12" localSheetId="1">#REF!</definedName>
    <definedName name="S26P13" localSheetId="1">#REF!</definedName>
    <definedName name="S26P14" localSheetId="1">#REF!</definedName>
    <definedName name="S26P15" localSheetId="1">#REF!</definedName>
    <definedName name="S26P16" localSheetId="1">#REF!</definedName>
    <definedName name="S26P17" localSheetId="1">#REF!</definedName>
    <definedName name="S26P18" localSheetId="1">#REF!</definedName>
    <definedName name="S26P19" localSheetId="1">#REF!</definedName>
    <definedName name="S26P2" localSheetId="1">#REF!</definedName>
    <definedName name="S26P20" localSheetId="1">#REF!</definedName>
    <definedName name="S26P21" localSheetId="1">#REF!</definedName>
    <definedName name="S26P22" localSheetId="1">#REF!</definedName>
    <definedName name="S26P23" localSheetId="1">#REF!</definedName>
    <definedName name="S26P24" localSheetId="1">#REF!</definedName>
    <definedName name="S26P3" localSheetId="1">#REF!</definedName>
    <definedName name="S26P4" localSheetId="1">#REF!</definedName>
    <definedName name="S26P5" localSheetId="1">#REF!</definedName>
    <definedName name="S26P6" localSheetId="1">#REF!</definedName>
    <definedName name="S26P7" localSheetId="1">#REF!</definedName>
    <definedName name="S26P8" localSheetId="1">#REF!</definedName>
    <definedName name="S26P9" localSheetId="1">#REF!</definedName>
    <definedName name="S26R1" localSheetId="1">#REF!</definedName>
    <definedName name="S26R10" localSheetId="1">#REF!</definedName>
    <definedName name="S26R11" localSheetId="1">#REF!</definedName>
    <definedName name="S26R12" localSheetId="1">#REF!</definedName>
    <definedName name="S26R13" localSheetId="1">#REF!</definedName>
    <definedName name="S26R14" localSheetId="1">#REF!</definedName>
    <definedName name="S26R15" localSheetId="1">#REF!</definedName>
    <definedName name="S26R16" localSheetId="1">#REF!</definedName>
    <definedName name="S26R17" localSheetId="1">#REF!</definedName>
    <definedName name="S26R18" localSheetId="1">#REF!</definedName>
    <definedName name="S26R19" localSheetId="1">#REF!</definedName>
    <definedName name="S26R2" localSheetId="1">#REF!</definedName>
    <definedName name="S26R20" localSheetId="1">#REF!</definedName>
    <definedName name="S26R21" localSheetId="1">#REF!</definedName>
    <definedName name="S26R22" localSheetId="1">#REF!</definedName>
    <definedName name="S26R23" localSheetId="1">#REF!</definedName>
    <definedName name="S26R24" localSheetId="1">#REF!</definedName>
    <definedName name="S26R3" localSheetId="1">#REF!</definedName>
    <definedName name="S26R4" localSheetId="1">#REF!</definedName>
    <definedName name="S26R5" localSheetId="1">#REF!</definedName>
    <definedName name="S26R6" localSheetId="1">#REF!</definedName>
    <definedName name="S26R7" localSheetId="1">#REF!</definedName>
    <definedName name="S26R8" localSheetId="1">#REF!</definedName>
    <definedName name="S26R9" localSheetId="1">#REF!</definedName>
    <definedName name="S27P1" localSheetId="1">#REF!</definedName>
    <definedName name="S27P10" localSheetId="1">#REF!</definedName>
    <definedName name="S27P11" localSheetId="1">#REF!</definedName>
    <definedName name="S27P12" localSheetId="1">#REF!</definedName>
    <definedName name="S27P13" localSheetId="1">#REF!</definedName>
    <definedName name="S27P14" localSheetId="1">#REF!</definedName>
    <definedName name="S27P15" localSheetId="1">#REF!</definedName>
    <definedName name="S27P16" localSheetId="1">#REF!</definedName>
    <definedName name="S27P17" localSheetId="1">#REF!</definedName>
    <definedName name="S27P18" localSheetId="1">#REF!</definedName>
    <definedName name="S27P19" localSheetId="1">#REF!</definedName>
    <definedName name="S27P2" localSheetId="1">#REF!</definedName>
    <definedName name="S27P20" localSheetId="1">#REF!</definedName>
    <definedName name="S27P21" localSheetId="1">#REF!</definedName>
    <definedName name="S27P22" localSheetId="1">#REF!</definedName>
    <definedName name="S27P23" localSheetId="1">#REF!</definedName>
    <definedName name="S27P24" localSheetId="1">#REF!</definedName>
    <definedName name="S27P3" localSheetId="1">#REF!</definedName>
    <definedName name="S27P4" localSheetId="1">#REF!</definedName>
    <definedName name="S27P5" localSheetId="1">#REF!</definedName>
    <definedName name="S27P6" localSheetId="1">#REF!</definedName>
    <definedName name="S27P7" localSheetId="1">#REF!</definedName>
    <definedName name="S27P8" localSheetId="1">#REF!</definedName>
    <definedName name="S27P9" localSheetId="1">#REF!</definedName>
    <definedName name="S27R1" localSheetId="1">#REF!</definedName>
    <definedName name="S27R10" localSheetId="1">#REF!</definedName>
    <definedName name="S27R11" localSheetId="1">#REF!</definedName>
    <definedName name="S27R12" localSheetId="1">#REF!</definedName>
    <definedName name="S27R13" localSheetId="1">#REF!</definedName>
    <definedName name="S27R14" localSheetId="1">#REF!</definedName>
    <definedName name="S27R15" localSheetId="1">#REF!</definedName>
    <definedName name="S27R16" localSheetId="1">#REF!</definedName>
    <definedName name="S27R17" localSheetId="1">#REF!</definedName>
    <definedName name="S27R18" localSheetId="1">#REF!</definedName>
    <definedName name="S27R19" localSheetId="1">#REF!</definedName>
    <definedName name="S27R2" localSheetId="1">#REF!</definedName>
    <definedName name="S27R20" localSheetId="1">#REF!</definedName>
    <definedName name="S27R21" localSheetId="1">#REF!</definedName>
    <definedName name="S27R22" localSheetId="1">#REF!</definedName>
    <definedName name="S27R23" localSheetId="1">#REF!</definedName>
    <definedName name="S27R24" localSheetId="1">#REF!</definedName>
    <definedName name="S27R3" localSheetId="1">#REF!</definedName>
    <definedName name="S27R4" localSheetId="1">#REF!</definedName>
    <definedName name="S27R5" localSheetId="1">#REF!</definedName>
    <definedName name="S27R6" localSheetId="1">#REF!</definedName>
    <definedName name="S27R7" localSheetId="1">#REF!</definedName>
    <definedName name="S27R8" localSheetId="1">#REF!</definedName>
    <definedName name="S27R9" localSheetId="1">#REF!</definedName>
    <definedName name="S28P1" localSheetId="1">#REF!</definedName>
    <definedName name="S28P10" localSheetId="1">#REF!</definedName>
    <definedName name="S28P11" localSheetId="1">#REF!</definedName>
    <definedName name="S28P12" localSheetId="1">#REF!</definedName>
    <definedName name="S28P13" localSheetId="1">#REF!</definedName>
    <definedName name="S28P14" localSheetId="1">#REF!</definedName>
    <definedName name="S28P15" localSheetId="1">#REF!</definedName>
    <definedName name="S28P16" localSheetId="1">#REF!</definedName>
    <definedName name="S28P17" localSheetId="1">#REF!</definedName>
    <definedName name="S28P18" localSheetId="1">#REF!</definedName>
    <definedName name="S28P19" localSheetId="1">#REF!</definedName>
    <definedName name="S28P2" localSheetId="1">#REF!</definedName>
    <definedName name="S28P20" localSheetId="1">#REF!</definedName>
    <definedName name="S28P21" localSheetId="1">#REF!</definedName>
    <definedName name="S28P22" localSheetId="1">#REF!</definedName>
    <definedName name="S28P23" localSheetId="1">#REF!</definedName>
    <definedName name="S28P24" localSheetId="1">#REF!</definedName>
    <definedName name="S28P3" localSheetId="1">#REF!</definedName>
    <definedName name="S28P4" localSheetId="1">#REF!</definedName>
    <definedName name="S28P5" localSheetId="1">#REF!</definedName>
    <definedName name="S28P6" localSheetId="1">#REF!</definedName>
    <definedName name="S28P7" localSheetId="1">#REF!</definedName>
    <definedName name="S28P8" localSheetId="1">#REF!</definedName>
    <definedName name="S28P9" localSheetId="1">#REF!</definedName>
    <definedName name="S28R1" localSheetId="1">#REF!</definedName>
    <definedName name="S28R10" localSheetId="1">#REF!</definedName>
    <definedName name="S28R11" localSheetId="1">#REF!</definedName>
    <definedName name="S28R12" localSheetId="1">#REF!</definedName>
    <definedName name="S28R13" localSheetId="1">#REF!</definedName>
    <definedName name="S28R14" localSheetId="1">#REF!</definedName>
    <definedName name="S28R15" localSheetId="1">#REF!</definedName>
    <definedName name="S28R16" localSheetId="1">#REF!</definedName>
    <definedName name="S28R17" localSheetId="1">#REF!</definedName>
    <definedName name="S28R18" localSheetId="1">#REF!</definedName>
    <definedName name="S28R19" localSheetId="1">#REF!</definedName>
    <definedName name="S28R2" localSheetId="1">#REF!</definedName>
    <definedName name="S28R20" localSheetId="1">#REF!</definedName>
    <definedName name="S28R21" localSheetId="1">#REF!</definedName>
    <definedName name="S28R22" localSheetId="1">#REF!</definedName>
    <definedName name="S28R23" localSheetId="1">#REF!</definedName>
    <definedName name="S28R24" localSheetId="1">#REF!</definedName>
    <definedName name="S28R3" localSheetId="1">#REF!</definedName>
    <definedName name="S28R4" localSheetId="1">#REF!</definedName>
    <definedName name="S28R5" localSheetId="1">#REF!</definedName>
    <definedName name="S28R6" localSheetId="1">#REF!</definedName>
    <definedName name="S28R7" localSheetId="1">#REF!</definedName>
    <definedName name="S28R8" localSheetId="1">#REF!</definedName>
    <definedName name="S28R9" localSheetId="1">#REF!</definedName>
    <definedName name="S29P1" localSheetId="1">#REF!</definedName>
    <definedName name="S29P10" localSheetId="1">#REF!</definedName>
    <definedName name="S29P11" localSheetId="1">#REF!</definedName>
    <definedName name="S29P12" localSheetId="1">#REF!</definedName>
    <definedName name="S29P13" localSheetId="1">#REF!</definedName>
    <definedName name="S29P14" localSheetId="1">#REF!</definedName>
    <definedName name="S29P15" localSheetId="1">#REF!</definedName>
    <definedName name="S29P16" localSheetId="1">#REF!</definedName>
    <definedName name="S29P17" localSheetId="1">#REF!</definedName>
    <definedName name="S29P18" localSheetId="1">#REF!</definedName>
    <definedName name="S29P19" localSheetId="1">#REF!</definedName>
    <definedName name="S29P2" localSheetId="1">#REF!</definedName>
    <definedName name="S29P20" localSheetId="1">#REF!</definedName>
    <definedName name="S29P21" localSheetId="1">#REF!</definedName>
    <definedName name="S29P22" localSheetId="1">#REF!</definedName>
    <definedName name="S29P23" localSheetId="1">#REF!</definedName>
    <definedName name="S29P24" localSheetId="1">#REF!</definedName>
    <definedName name="S29P3" localSheetId="1">#REF!</definedName>
    <definedName name="S29P4" localSheetId="1">#REF!</definedName>
    <definedName name="S29P5" localSheetId="1">#REF!</definedName>
    <definedName name="S29P6" localSheetId="1">#REF!</definedName>
    <definedName name="S29P7" localSheetId="1">#REF!</definedName>
    <definedName name="S29P8" localSheetId="1">#REF!</definedName>
    <definedName name="S29P9" localSheetId="1">#REF!</definedName>
    <definedName name="S29R1" localSheetId="1">#REF!</definedName>
    <definedName name="S29R10" localSheetId="1">#REF!</definedName>
    <definedName name="S29R11" localSheetId="1">#REF!</definedName>
    <definedName name="S29R12" localSheetId="1">#REF!</definedName>
    <definedName name="S29R13" localSheetId="1">#REF!</definedName>
    <definedName name="S29R14" localSheetId="1">#REF!</definedName>
    <definedName name="S29R15" localSheetId="1">#REF!</definedName>
    <definedName name="S29R16" localSheetId="1">#REF!</definedName>
    <definedName name="S29R17" localSheetId="1">#REF!</definedName>
    <definedName name="S29R18" localSheetId="1">#REF!</definedName>
    <definedName name="S29R19" localSheetId="1">#REF!</definedName>
    <definedName name="S29R2" localSheetId="1">#REF!</definedName>
    <definedName name="S29R20" localSheetId="1">#REF!</definedName>
    <definedName name="S29R21" localSheetId="1">#REF!</definedName>
    <definedName name="S29R22" localSheetId="1">#REF!</definedName>
    <definedName name="S29R23" localSheetId="1">#REF!</definedName>
    <definedName name="S29R24" localSheetId="1">#REF!</definedName>
    <definedName name="S29R3" localSheetId="1">#REF!</definedName>
    <definedName name="S29R4" localSheetId="1">#REF!</definedName>
    <definedName name="S29R5" localSheetId="1">#REF!</definedName>
    <definedName name="S29R6" localSheetId="1">#REF!</definedName>
    <definedName name="S29R7" localSheetId="1">#REF!</definedName>
    <definedName name="S29R8" localSheetId="1">#REF!</definedName>
    <definedName name="S29R9" localSheetId="1">#REF!</definedName>
    <definedName name="S2P1" localSheetId="1">#REF!</definedName>
    <definedName name="S2P10" localSheetId="1">#REF!</definedName>
    <definedName name="S2P11" localSheetId="1">#REF!</definedName>
    <definedName name="S2P12" localSheetId="1">#REF!</definedName>
    <definedName name="S2P13" localSheetId="1">#REF!</definedName>
    <definedName name="S2P14" localSheetId="1">#REF!</definedName>
    <definedName name="S2P15" localSheetId="1">#REF!</definedName>
    <definedName name="S2P16" localSheetId="1">#REF!</definedName>
    <definedName name="S2P17" localSheetId="1">#REF!</definedName>
    <definedName name="S2P18" localSheetId="1">#REF!</definedName>
    <definedName name="S2P19" localSheetId="1">#REF!</definedName>
    <definedName name="S2P2" localSheetId="1">#REF!</definedName>
    <definedName name="S2P20" localSheetId="1">#REF!</definedName>
    <definedName name="S2P21" localSheetId="1">#REF!</definedName>
    <definedName name="S2P22" localSheetId="1">#REF!</definedName>
    <definedName name="S2P23" localSheetId="1">#REF!</definedName>
    <definedName name="S2P24" localSheetId="1">#REF!</definedName>
    <definedName name="S2P3" localSheetId="1">#REF!</definedName>
    <definedName name="S2P4" localSheetId="1">#REF!</definedName>
    <definedName name="S2P5" localSheetId="1">#REF!</definedName>
    <definedName name="S2P6" localSheetId="1">#REF!</definedName>
    <definedName name="S2P7" localSheetId="1">#REF!</definedName>
    <definedName name="S2P8" localSheetId="1">#REF!</definedName>
    <definedName name="S2P9" localSheetId="1">#REF!</definedName>
    <definedName name="S2PP4" localSheetId="1">#REF!</definedName>
    <definedName name="S2R1" localSheetId="1">#REF!</definedName>
    <definedName name="S2R10" localSheetId="1">#REF!</definedName>
    <definedName name="S2R11" localSheetId="1">#REF!</definedName>
    <definedName name="S2R12" localSheetId="1">#REF!</definedName>
    <definedName name="S2R13" localSheetId="1">#REF!</definedName>
    <definedName name="S2R14" localSheetId="1">#REF!</definedName>
    <definedName name="S2R15" localSheetId="1">#REF!</definedName>
    <definedName name="S2R16" localSheetId="1">#REF!</definedName>
    <definedName name="S2R17" localSheetId="1">#REF!</definedName>
    <definedName name="S2R18" localSheetId="1">#REF!</definedName>
    <definedName name="S2R19" localSheetId="1">#REF!</definedName>
    <definedName name="S2R2" localSheetId="1">#REF!</definedName>
    <definedName name="S2R20" localSheetId="1">#REF!</definedName>
    <definedName name="S2R21" localSheetId="1">#REF!</definedName>
    <definedName name="S2R22" localSheetId="1">#REF!</definedName>
    <definedName name="S2R23" localSheetId="1">#REF!</definedName>
    <definedName name="S2R24" localSheetId="1">#REF!</definedName>
    <definedName name="S2R3" localSheetId="1">#REF!</definedName>
    <definedName name="S2R4" localSheetId="1">#REF!</definedName>
    <definedName name="S2R5" localSheetId="1">#REF!</definedName>
    <definedName name="S2R6" localSheetId="1">#REF!</definedName>
    <definedName name="S2R7" localSheetId="1">#REF!</definedName>
    <definedName name="S2R8" localSheetId="1">#REF!</definedName>
    <definedName name="S2R9" localSheetId="1">#REF!</definedName>
    <definedName name="S30P1" localSheetId="1">#REF!</definedName>
    <definedName name="S30P10" localSheetId="1">#REF!</definedName>
    <definedName name="S30P11" localSheetId="1">#REF!</definedName>
    <definedName name="S30P12" localSheetId="1">#REF!</definedName>
    <definedName name="S30P13" localSheetId="1">#REF!</definedName>
    <definedName name="S30P14" localSheetId="1">#REF!</definedName>
    <definedName name="S30P15" localSheetId="1">#REF!</definedName>
    <definedName name="S30P16" localSheetId="1">#REF!</definedName>
    <definedName name="S30P17" localSheetId="1">#REF!</definedName>
    <definedName name="S30P18" localSheetId="1">#REF!</definedName>
    <definedName name="S30P19" localSheetId="1">#REF!</definedName>
    <definedName name="S30P2" localSheetId="1">#REF!</definedName>
    <definedName name="S30P20" localSheetId="1">#REF!</definedName>
    <definedName name="S30P21" localSheetId="1">#REF!</definedName>
    <definedName name="S30P22" localSheetId="1">#REF!</definedName>
    <definedName name="S30P23" localSheetId="1">#REF!</definedName>
    <definedName name="S30P24" localSheetId="1">#REF!</definedName>
    <definedName name="S30P3" localSheetId="1">#REF!</definedName>
    <definedName name="S30P4" localSheetId="1">#REF!</definedName>
    <definedName name="S30P5" localSheetId="1">#REF!</definedName>
    <definedName name="S30P6" localSheetId="1">#REF!</definedName>
    <definedName name="S30P7" localSheetId="1">#REF!</definedName>
    <definedName name="S30P8" localSheetId="1">#REF!</definedName>
    <definedName name="S30P9" localSheetId="1">#REF!</definedName>
    <definedName name="S30R1" localSheetId="1">#REF!</definedName>
    <definedName name="S30R10" localSheetId="1">#REF!</definedName>
    <definedName name="S30R11" localSheetId="1">#REF!</definedName>
    <definedName name="S30R12" localSheetId="1">#REF!</definedName>
    <definedName name="S30R13" localSheetId="1">#REF!</definedName>
    <definedName name="S30R14" localSheetId="1">#REF!</definedName>
    <definedName name="S30R15" localSheetId="1">#REF!</definedName>
    <definedName name="S30R16" localSheetId="1">#REF!</definedName>
    <definedName name="S30R17" localSheetId="1">#REF!</definedName>
    <definedName name="S30R18" localSheetId="1">#REF!</definedName>
    <definedName name="S30R19" localSheetId="1">#REF!</definedName>
    <definedName name="S30R2" localSheetId="1">#REF!</definedName>
    <definedName name="S30R20" localSheetId="1">#REF!</definedName>
    <definedName name="S30R21" localSheetId="1">#REF!</definedName>
    <definedName name="S30R22" localSheetId="1">#REF!</definedName>
    <definedName name="S30R23" localSheetId="1">#REF!</definedName>
    <definedName name="S30R24" localSheetId="1">#REF!</definedName>
    <definedName name="S30R3" localSheetId="1">#REF!</definedName>
    <definedName name="S30R4" localSheetId="1">#REF!</definedName>
    <definedName name="S30R5" localSheetId="1">#REF!</definedName>
    <definedName name="S30R6" localSheetId="1">#REF!</definedName>
    <definedName name="S30R7" localSheetId="1">#REF!</definedName>
    <definedName name="S30R8" localSheetId="1">#REF!</definedName>
    <definedName name="S30R9" localSheetId="1">#REF!</definedName>
    <definedName name="S31P1" localSheetId="1">#REF!</definedName>
    <definedName name="S31P10" localSheetId="1">#REF!</definedName>
    <definedName name="S31P11" localSheetId="1">#REF!</definedName>
    <definedName name="S31P12" localSheetId="1">#REF!</definedName>
    <definedName name="S31P13" localSheetId="1">#REF!</definedName>
    <definedName name="S31P14" localSheetId="1">#REF!</definedName>
    <definedName name="S31P15" localSheetId="1">#REF!</definedName>
    <definedName name="S31P16" localSheetId="1">#REF!</definedName>
    <definedName name="S31P17" localSheetId="1">#REF!</definedName>
    <definedName name="S31P18" localSheetId="1">#REF!</definedName>
    <definedName name="S31P19" localSheetId="1">#REF!</definedName>
    <definedName name="S31P2" localSheetId="1">#REF!</definedName>
    <definedName name="S31P20" localSheetId="1">#REF!</definedName>
    <definedName name="S31P21" localSheetId="1">#REF!</definedName>
    <definedName name="S31P22" localSheetId="1">#REF!</definedName>
    <definedName name="S31P23" localSheetId="1">#REF!</definedName>
    <definedName name="S31P24" localSheetId="1">#REF!</definedName>
    <definedName name="S31P3" localSheetId="1">#REF!</definedName>
    <definedName name="S31P4" localSheetId="1">#REF!</definedName>
    <definedName name="S31P5" localSheetId="1">#REF!</definedName>
    <definedName name="S31P6" localSheetId="1">#REF!</definedName>
    <definedName name="S31P7" localSheetId="1">#REF!</definedName>
    <definedName name="S31P8" localSheetId="1">#REF!</definedName>
    <definedName name="S31P9" localSheetId="1">#REF!</definedName>
    <definedName name="S31R1" localSheetId="1">#REF!</definedName>
    <definedName name="S31R10" localSheetId="1">#REF!</definedName>
    <definedName name="S31R11" localSheetId="1">#REF!</definedName>
    <definedName name="S31R12" localSheetId="1">#REF!</definedName>
    <definedName name="S31R13" localSheetId="1">#REF!</definedName>
    <definedName name="S31R14" localSheetId="1">#REF!</definedName>
    <definedName name="S31R15" localSheetId="1">#REF!</definedName>
    <definedName name="S31R16" localSheetId="1">#REF!</definedName>
    <definedName name="S31R17" localSheetId="1">#REF!</definedName>
    <definedName name="S31R18" localSheetId="1">#REF!</definedName>
    <definedName name="S31R19" localSheetId="1">#REF!</definedName>
    <definedName name="S31R2" localSheetId="1">#REF!</definedName>
    <definedName name="S31R20" localSheetId="1">#REF!</definedName>
    <definedName name="S31R21" localSheetId="1">#REF!</definedName>
    <definedName name="S31R22" localSheetId="1">#REF!</definedName>
    <definedName name="S31R23" localSheetId="1">#REF!</definedName>
    <definedName name="S31R24" localSheetId="1">#REF!</definedName>
    <definedName name="S31R3" localSheetId="1">#REF!</definedName>
    <definedName name="S31R4" localSheetId="1">#REF!</definedName>
    <definedName name="S31R5" localSheetId="1">#REF!</definedName>
    <definedName name="S31R6" localSheetId="1">#REF!</definedName>
    <definedName name="S31R7" localSheetId="1">#REF!</definedName>
    <definedName name="S31R8" localSheetId="1">#REF!</definedName>
    <definedName name="S31R9" localSheetId="1">#REF!</definedName>
    <definedName name="S32P1" localSheetId="1">#REF!</definedName>
    <definedName name="S32P10" localSheetId="1">#REF!</definedName>
    <definedName name="S32P11" localSheetId="1">#REF!</definedName>
    <definedName name="S32P12" localSheetId="1">#REF!</definedName>
    <definedName name="S32P13" localSheetId="1">#REF!</definedName>
    <definedName name="S32P14" localSheetId="1">#REF!</definedName>
    <definedName name="S32P15" localSheetId="1">#REF!</definedName>
    <definedName name="S32P16" localSheetId="1">#REF!</definedName>
    <definedName name="S32P17" localSheetId="1">#REF!</definedName>
    <definedName name="S32P18" localSheetId="1">#REF!</definedName>
    <definedName name="S32P19" localSheetId="1">#REF!</definedName>
    <definedName name="S32P2" localSheetId="1">#REF!</definedName>
    <definedName name="S32P20" localSheetId="1">#REF!</definedName>
    <definedName name="S32P21" localSheetId="1">#REF!</definedName>
    <definedName name="S32P22" localSheetId="1">#REF!</definedName>
    <definedName name="S32P23" localSheetId="1">#REF!</definedName>
    <definedName name="S32P24" localSheetId="1">#REF!</definedName>
    <definedName name="S32P3" localSheetId="1">#REF!</definedName>
    <definedName name="S32P4" localSheetId="1">#REF!</definedName>
    <definedName name="S32P5" localSheetId="1">#REF!</definedName>
    <definedName name="S32P6" localSheetId="1">#REF!</definedName>
    <definedName name="S32P7" localSheetId="1">#REF!</definedName>
    <definedName name="S32P8" localSheetId="1">#REF!</definedName>
    <definedName name="S32P9" localSheetId="1">#REF!</definedName>
    <definedName name="S32R1" localSheetId="1">#REF!</definedName>
    <definedName name="S32R10" localSheetId="1">#REF!</definedName>
    <definedName name="S32R11" localSheetId="1">#REF!</definedName>
    <definedName name="S32R12" localSheetId="1">#REF!</definedName>
    <definedName name="S32R13" localSheetId="1">#REF!</definedName>
    <definedName name="S32R14" localSheetId="1">#REF!</definedName>
    <definedName name="S32R15" localSheetId="1">#REF!</definedName>
    <definedName name="S32R16" localSheetId="1">#REF!</definedName>
    <definedName name="S32R17" localSheetId="1">#REF!</definedName>
    <definedName name="S32R18" localSheetId="1">#REF!</definedName>
    <definedName name="S32R19" localSheetId="1">#REF!</definedName>
    <definedName name="S32R2" localSheetId="1">#REF!</definedName>
    <definedName name="S32R20" localSheetId="1">#REF!</definedName>
    <definedName name="S32R21" localSheetId="1">#REF!</definedName>
    <definedName name="S32R22" localSheetId="1">#REF!</definedName>
    <definedName name="S32R23" localSheetId="1">#REF!</definedName>
    <definedName name="S32R24" localSheetId="1">#REF!</definedName>
    <definedName name="S32R3" localSheetId="1">#REF!</definedName>
    <definedName name="S32R4" localSheetId="1">#REF!</definedName>
    <definedName name="S32R5" localSheetId="1">#REF!</definedName>
    <definedName name="S32R6" localSheetId="1">#REF!</definedName>
    <definedName name="S32R7" localSheetId="1">#REF!</definedName>
    <definedName name="S32R8" localSheetId="1">#REF!</definedName>
    <definedName name="S32R9" localSheetId="1">#REF!</definedName>
    <definedName name="S33P1" localSheetId="1">#REF!</definedName>
    <definedName name="S33P10" localSheetId="1">#REF!</definedName>
    <definedName name="S33P11" localSheetId="1">#REF!</definedName>
    <definedName name="S33P12" localSheetId="1">#REF!</definedName>
    <definedName name="S33P13" localSheetId="1">#REF!</definedName>
    <definedName name="S33P14" localSheetId="1">#REF!</definedName>
    <definedName name="S33P15" localSheetId="1">#REF!</definedName>
    <definedName name="S33P16" localSheetId="1">#REF!</definedName>
    <definedName name="S33P17" localSheetId="1">#REF!</definedName>
    <definedName name="S33P18" localSheetId="1">#REF!</definedName>
    <definedName name="S33P19" localSheetId="1">#REF!</definedName>
    <definedName name="S33P2" localSheetId="1">#REF!</definedName>
    <definedName name="S33P20" localSheetId="1">#REF!</definedName>
    <definedName name="S33P21" localSheetId="1">#REF!</definedName>
    <definedName name="S33P22" localSheetId="1">#REF!</definedName>
    <definedName name="S33P23" localSheetId="1">#REF!</definedName>
    <definedName name="S33P24" localSheetId="1">#REF!</definedName>
    <definedName name="S33P3" localSheetId="1">#REF!</definedName>
    <definedName name="S33P4" localSheetId="1">#REF!</definedName>
    <definedName name="S33P5" localSheetId="1">#REF!</definedName>
    <definedName name="S33P6" localSheetId="1">#REF!</definedName>
    <definedName name="S33P7" localSheetId="1">#REF!</definedName>
    <definedName name="S33P8" localSheetId="1">#REF!</definedName>
    <definedName name="S33P9" localSheetId="1">#REF!</definedName>
    <definedName name="S33R1" localSheetId="1">#REF!</definedName>
    <definedName name="S33R10" localSheetId="1">#REF!</definedName>
    <definedName name="S33R11" localSheetId="1">#REF!</definedName>
    <definedName name="S33R12" localSheetId="1">#REF!</definedName>
    <definedName name="S33R13" localSheetId="1">#REF!</definedName>
    <definedName name="S33R14" localSheetId="1">#REF!</definedName>
    <definedName name="S33R15" localSheetId="1">#REF!</definedName>
    <definedName name="S33R16" localSheetId="1">#REF!</definedName>
    <definedName name="S33R17" localSheetId="1">#REF!</definedName>
    <definedName name="S33R18" localSheetId="1">#REF!</definedName>
    <definedName name="S33R19" localSheetId="1">#REF!</definedName>
    <definedName name="S33R2" localSheetId="1">#REF!</definedName>
    <definedName name="S33R20" localSheetId="1">#REF!</definedName>
    <definedName name="S33R21" localSheetId="1">#REF!</definedName>
    <definedName name="S33R22" localSheetId="1">#REF!</definedName>
    <definedName name="S33R23" localSheetId="1">#REF!</definedName>
    <definedName name="S33R24" localSheetId="1">#REF!</definedName>
    <definedName name="S33R3" localSheetId="1">#REF!</definedName>
    <definedName name="S33R4" localSheetId="1">#REF!</definedName>
    <definedName name="S33R5" localSheetId="1">#REF!</definedName>
    <definedName name="S33R6" localSheetId="1">#REF!</definedName>
    <definedName name="S33R7" localSheetId="1">#REF!</definedName>
    <definedName name="S33R8" localSheetId="1">#REF!</definedName>
    <definedName name="S33R9" localSheetId="1">#REF!</definedName>
    <definedName name="S34P1" localSheetId="1">#REF!</definedName>
    <definedName name="S34P10" localSheetId="1">#REF!</definedName>
    <definedName name="S34P11" localSheetId="1">#REF!</definedName>
    <definedName name="S34P12" localSheetId="1">#REF!</definedName>
    <definedName name="S34P13" localSheetId="1">#REF!</definedName>
    <definedName name="S34P14" localSheetId="1">#REF!</definedName>
    <definedName name="S34P15" localSheetId="1">#REF!</definedName>
    <definedName name="S34P16" localSheetId="1">#REF!</definedName>
    <definedName name="S34P17" localSheetId="1">#REF!</definedName>
    <definedName name="S34P18" localSheetId="1">#REF!</definedName>
    <definedName name="S34P19" localSheetId="1">#REF!</definedName>
    <definedName name="S34P2" localSheetId="1">#REF!</definedName>
    <definedName name="S34P20" localSheetId="1">#REF!</definedName>
    <definedName name="S34P21" localSheetId="1">#REF!</definedName>
    <definedName name="S34P22" localSheetId="1">#REF!</definedName>
    <definedName name="S34P23" localSheetId="1">#REF!</definedName>
    <definedName name="S34P24" localSheetId="1">#REF!</definedName>
    <definedName name="S34P3" localSheetId="1">#REF!</definedName>
    <definedName name="S34P4" localSheetId="1">#REF!</definedName>
    <definedName name="S34P5" localSheetId="1">#REF!</definedName>
    <definedName name="S34P6" localSheetId="1">#REF!</definedName>
    <definedName name="S34P7" localSheetId="1">#REF!</definedName>
    <definedName name="S34P8" localSheetId="1">#REF!</definedName>
    <definedName name="S34P9" localSheetId="1">#REF!</definedName>
    <definedName name="S34R1" localSheetId="1">#REF!</definedName>
    <definedName name="S34R10" localSheetId="1">#REF!</definedName>
    <definedName name="S34R11" localSheetId="1">#REF!</definedName>
    <definedName name="S34R12" localSheetId="1">#REF!</definedName>
    <definedName name="S34R13" localSheetId="1">#REF!</definedName>
    <definedName name="S34R14" localSheetId="1">#REF!</definedName>
    <definedName name="S34R15" localSheetId="1">#REF!</definedName>
    <definedName name="S34R16" localSheetId="1">#REF!</definedName>
    <definedName name="S34R17" localSheetId="1">#REF!</definedName>
    <definedName name="S34R18" localSheetId="1">#REF!</definedName>
    <definedName name="S34R19" localSheetId="1">#REF!</definedName>
    <definedName name="S34R2" localSheetId="1">#REF!</definedName>
    <definedName name="S34R20" localSheetId="1">#REF!</definedName>
    <definedName name="S34R21" localSheetId="1">#REF!</definedName>
    <definedName name="S34R22" localSheetId="1">#REF!</definedName>
    <definedName name="S34R23" localSheetId="1">#REF!</definedName>
    <definedName name="S34R24" localSheetId="1">#REF!</definedName>
    <definedName name="S34R3" localSheetId="1">#REF!</definedName>
    <definedName name="S34R4" localSheetId="1">#REF!</definedName>
    <definedName name="S34R5" localSheetId="1">#REF!</definedName>
    <definedName name="S34R6" localSheetId="1">#REF!</definedName>
    <definedName name="S34R7" localSheetId="1">#REF!</definedName>
    <definedName name="S34R8" localSheetId="1">#REF!</definedName>
    <definedName name="S34R9" localSheetId="1">#REF!</definedName>
    <definedName name="S35P1" localSheetId="1">#REF!</definedName>
    <definedName name="S35P10" localSheetId="1">#REF!</definedName>
    <definedName name="S35P11" localSheetId="1">#REF!</definedName>
    <definedName name="S35P12" localSheetId="1">#REF!</definedName>
    <definedName name="S35P13" localSheetId="1">#REF!</definedName>
    <definedName name="S35P14" localSheetId="1">#REF!</definedName>
    <definedName name="S35P15" localSheetId="1">#REF!</definedName>
    <definedName name="S35P16" localSheetId="1">#REF!</definedName>
    <definedName name="S35P17" localSheetId="1">#REF!</definedName>
    <definedName name="S35P18" localSheetId="1">#REF!</definedName>
    <definedName name="S35P19" localSheetId="1">#REF!</definedName>
    <definedName name="S35P2" localSheetId="1">#REF!</definedName>
    <definedName name="S35P20" localSheetId="1">#REF!</definedName>
    <definedName name="S35P21" localSheetId="1">#REF!</definedName>
    <definedName name="S35P22" localSheetId="1">#REF!</definedName>
    <definedName name="S35P23" localSheetId="1">#REF!</definedName>
    <definedName name="S35P24" localSheetId="1">#REF!</definedName>
    <definedName name="S35P3" localSheetId="1">#REF!</definedName>
    <definedName name="S35P4" localSheetId="1">#REF!</definedName>
    <definedName name="S35P5" localSheetId="1">#REF!</definedName>
    <definedName name="S35P6" localSheetId="1">#REF!</definedName>
    <definedName name="S35P7" localSheetId="1">#REF!</definedName>
    <definedName name="S35P8" localSheetId="1">#REF!</definedName>
    <definedName name="S35P9" localSheetId="1">#REF!</definedName>
    <definedName name="S35R1" localSheetId="1">#REF!</definedName>
    <definedName name="S35R10" localSheetId="1">#REF!</definedName>
    <definedName name="S35R11" localSheetId="1">#REF!</definedName>
    <definedName name="S35R12" localSheetId="1">#REF!</definedName>
    <definedName name="S35R13" localSheetId="1">#REF!</definedName>
    <definedName name="S35R14" localSheetId="1">#REF!</definedName>
    <definedName name="S35R15" localSheetId="1">#REF!</definedName>
    <definedName name="S35R16" localSheetId="1">#REF!</definedName>
    <definedName name="S35R17" localSheetId="1">#REF!</definedName>
    <definedName name="S35R18" localSheetId="1">#REF!</definedName>
    <definedName name="S35R19" localSheetId="1">#REF!</definedName>
    <definedName name="S35R2" localSheetId="1">#REF!</definedName>
    <definedName name="S35R20" localSheetId="1">#REF!</definedName>
    <definedName name="S35R21" localSheetId="1">#REF!</definedName>
    <definedName name="S35R22" localSheetId="1">#REF!</definedName>
    <definedName name="S35R23" localSheetId="1">#REF!</definedName>
    <definedName name="S35R24" localSheetId="1">#REF!</definedName>
    <definedName name="S35R3" localSheetId="1">#REF!</definedName>
    <definedName name="S35R4" localSheetId="1">#REF!</definedName>
    <definedName name="S35R5" localSheetId="1">#REF!</definedName>
    <definedName name="S35R6" localSheetId="1">#REF!</definedName>
    <definedName name="S35R7" localSheetId="1">#REF!</definedName>
    <definedName name="S35R8" localSheetId="1">#REF!</definedName>
    <definedName name="S35R9" localSheetId="1">#REF!</definedName>
    <definedName name="S36P1" localSheetId="1">#REF!</definedName>
    <definedName name="S36P10" localSheetId="1">#REF!</definedName>
    <definedName name="S36P11" localSheetId="1">#REF!</definedName>
    <definedName name="S36P12" localSheetId="1">#REF!</definedName>
    <definedName name="S36P13" localSheetId="1">#REF!</definedName>
    <definedName name="S36P14" localSheetId="1">#REF!</definedName>
    <definedName name="S36P15" localSheetId="1">#REF!</definedName>
    <definedName name="S36P16" localSheetId="1">#REF!</definedName>
    <definedName name="S36P17" localSheetId="1">#REF!</definedName>
    <definedName name="S36P18" localSheetId="1">#REF!</definedName>
    <definedName name="S36P19" localSheetId="1">#REF!</definedName>
    <definedName name="S36P2" localSheetId="1">#REF!</definedName>
    <definedName name="S36P20" localSheetId="1">#REF!</definedName>
    <definedName name="S36P21" localSheetId="1">#REF!</definedName>
    <definedName name="S36P22" localSheetId="1">#REF!</definedName>
    <definedName name="S36P23" localSheetId="1">#REF!</definedName>
    <definedName name="S36P24" localSheetId="1">#REF!</definedName>
    <definedName name="S36P3" localSheetId="1">#REF!</definedName>
    <definedName name="S36P4" localSheetId="1">#REF!</definedName>
    <definedName name="S36P5" localSheetId="1">#REF!</definedName>
    <definedName name="S36P6" localSheetId="1">#REF!</definedName>
    <definedName name="S36P7" localSheetId="1">#REF!</definedName>
    <definedName name="S36P8" localSheetId="1">#REF!</definedName>
    <definedName name="S36P9" localSheetId="1">#REF!</definedName>
    <definedName name="S36R1" localSheetId="1">#REF!</definedName>
    <definedName name="S36R10" localSheetId="1">#REF!</definedName>
    <definedName name="S36R11" localSheetId="1">#REF!</definedName>
    <definedName name="S36R12" localSheetId="1">#REF!</definedName>
    <definedName name="S36R13" localSheetId="1">#REF!</definedName>
    <definedName name="S36R14" localSheetId="1">#REF!</definedName>
    <definedName name="S36R15" localSheetId="1">#REF!</definedName>
    <definedName name="S36R16" localSheetId="1">#REF!</definedName>
    <definedName name="S36R17" localSheetId="1">#REF!</definedName>
    <definedName name="S36R18" localSheetId="1">#REF!</definedName>
    <definedName name="S36R19" localSheetId="1">#REF!</definedName>
    <definedName name="S36R2" localSheetId="1">#REF!</definedName>
    <definedName name="S36R20" localSheetId="1">#REF!</definedName>
    <definedName name="S36R21" localSheetId="1">#REF!</definedName>
    <definedName name="S36R22" localSheetId="1">#REF!</definedName>
    <definedName name="S36R23" localSheetId="1">#REF!</definedName>
    <definedName name="S36R24" localSheetId="1">#REF!</definedName>
    <definedName name="S36R3" localSheetId="1">#REF!</definedName>
    <definedName name="S36R4" localSheetId="1">#REF!</definedName>
    <definedName name="S36R5" localSheetId="1">#REF!</definedName>
    <definedName name="S36R6" localSheetId="1">#REF!</definedName>
    <definedName name="S36R7" localSheetId="1">#REF!</definedName>
    <definedName name="S36R8" localSheetId="1">#REF!</definedName>
    <definedName name="S36R9" localSheetId="1">#REF!</definedName>
    <definedName name="S37P1" localSheetId="1">#REF!</definedName>
    <definedName name="S37P10" localSheetId="1">#REF!</definedName>
    <definedName name="S37P11" localSheetId="1">#REF!</definedName>
    <definedName name="S37P12" localSheetId="1">#REF!</definedName>
    <definedName name="S37P13" localSheetId="1">#REF!</definedName>
    <definedName name="S37P14" localSheetId="1">#REF!</definedName>
    <definedName name="S37P15" localSheetId="1">#REF!</definedName>
    <definedName name="S37P16" localSheetId="1">#REF!</definedName>
    <definedName name="S37P17" localSheetId="1">#REF!</definedName>
    <definedName name="S37P18" localSheetId="1">#REF!</definedName>
    <definedName name="S37P19" localSheetId="1">#REF!</definedName>
    <definedName name="S37P2" localSheetId="1">#REF!</definedName>
    <definedName name="S37P20" localSheetId="1">#REF!</definedName>
    <definedName name="S37P21" localSheetId="1">#REF!</definedName>
    <definedName name="S37P22" localSheetId="1">#REF!</definedName>
    <definedName name="S37P23" localSheetId="1">#REF!</definedName>
    <definedName name="S37P24" localSheetId="1">#REF!</definedName>
    <definedName name="S37P3" localSheetId="1">#REF!</definedName>
    <definedName name="S37P4" localSheetId="1">#REF!</definedName>
    <definedName name="S37P5" localSheetId="1">#REF!</definedName>
    <definedName name="S37P6" localSheetId="1">#REF!</definedName>
    <definedName name="S37P7" localSheetId="1">#REF!</definedName>
    <definedName name="S37P8" localSheetId="1">#REF!</definedName>
    <definedName name="S37P9" localSheetId="1">#REF!</definedName>
    <definedName name="S37R1" localSheetId="1">#REF!</definedName>
    <definedName name="S37R10" localSheetId="1">#REF!</definedName>
    <definedName name="S37R11" localSheetId="1">#REF!</definedName>
    <definedName name="S37R12" localSheetId="1">#REF!</definedName>
    <definedName name="S37R13" localSheetId="1">#REF!</definedName>
    <definedName name="S37R14" localSheetId="1">#REF!</definedName>
    <definedName name="S37R15" localSheetId="1">#REF!</definedName>
    <definedName name="S37R16" localSheetId="1">#REF!</definedName>
    <definedName name="S37R17" localSheetId="1">#REF!</definedName>
    <definedName name="S37R18" localSheetId="1">#REF!</definedName>
    <definedName name="S37R19" localSheetId="1">#REF!</definedName>
    <definedName name="S37R2" localSheetId="1">#REF!</definedName>
    <definedName name="S37R20" localSheetId="1">#REF!</definedName>
    <definedName name="S37R21" localSheetId="1">#REF!</definedName>
    <definedName name="S37R22" localSheetId="1">#REF!</definedName>
    <definedName name="S37R23" localSheetId="1">#REF!</definedName>
    <definedName name="S37R24" localSheetId="1">#REF!</definedName>
    <definedName name="S37R3" localSheetId="1">#REF!</definedName>
    <definedName name="S37R4" localSheetId="1">#REF!</definedName>
    <definedName name="S37R5" localSheetId="1">#REF!</definedName>
    <definedName name="S37R6" localSheetId="1">#REF!</definedName>
    <definedName name="S37R7" localSheetId="1">#REF!</definedName>
    <definedName name="S37R8" localSheetId="1">#REF!</definedName>
    <definedName name="S37R9" localSheetId="1">#REF!</definedName>
    <definedName name="S38P1" localSheetId="1">#REF!</definedName>
    <definedName name="S38P10" localSheetId="1">#REF!</definedName>
    <definedName name="S38P11" localSheetId="1">#REF!</definedName>
    <definedName name="S38P12" localSheetId="1">#REF!</definedName>
    <definedName name="S38P13" localSheetId="1">#REF!</definedName>
    <definedName name="S38P14" localSheetId="1">#REF!</definedName>
    <definedName name="S38P15" localSheetId="1">#REF!</definedName>
    <definedName name="S38P16" localSheetId="1">#REF!</definedName>
    <definedName name="S38P17" localSheetId="1">#REF!</definedName>
    <definedName name="S38P18" localSheetId="1">#REF!</definedName>
    <definedName name="S38P19" localSheetId="1">#REF!</definedName>
    <definedName name="S38P2" localSheetId="1">#REF!</definedName>
    <definedName name="S38P20" localSheetId="1">#REF!</definedName>
    <definedName name="S38P21" localSheetId="1">#REF!</definedName>
    <definedName name="S38P22" localSheetId="1">#REF!</definedName>
    <definedName name="S38P23" localSheetId="1">#REF!</definedName>
    <definedName name="S38P24" localSheetId="1">#REF!</definedName>
    <definedName name="S38P3" localSheetId="1">#REF!</definedName>
    <definedName name="S38P4" localSheetId="1">#REF!</definedName>
    <definedName name="S38P5" localSheetId="1">#REF!</definedName>
    <definedName name="S38P6" localSheetId="1">#REF!</definedName>
    <definedName name="S38P7" localSheetId="1">#REF!</definedName>
    <definedName name="S38P8" localSheetId="1">#REF!</definedName>
    <definedName name="S38P9" localSheetId="1">#REF!</definedName>
    <definedName name="S38R1" localSheetId="1">#REF!</definedName>
    <definedName name="S38R10" localSheetId="1">#REF!</definedName>
    <definedName name="S38R11" localSheetId="1">#REF!</definedName>
    <definedName name="S38R12" localSheetId="1">#REF!</definedName>
    <definedName name="S38R13" localSheetId="1">#REF!</definedName>
    <definedName name="S38R14" localSheetId="1">#REF!</definedName>
    <definedName name="S38R15" localSheetId="1">#REF!</definedName>
    <definedName name="S38R16" localSheetId="1">#REF!</definedName>
    <definedName name="S38R17" localSheetId="1">#REF!</definedName>
    <definedName name="S38R18" localSheetId="1">#REF!</definedName>
    <definedName name="S38R19" localSheetId="1">#REF!</definedName>
    <definedName name="S38R2" localSheetId="1">#REF!</definedName>
    <definedName name="S38R20" localSheetId="1">#REF!</definedName>
    <definedName name="S38R21" localSheetId="1">#REF!</definedName>
    <definedName name="S38R22" localSheetId="1">#REF!</definedName>
    <definedName name="S38R23" localSheetId="1">#REF!</definedName>
    <definedName name="S38R24" localSheetId="1">#REF!</definedName>
    <definedName name="S38R3" localSheetId="1">#REF!</definedName>
    <definedName name="S38R4" localSheetId="1">#REF!</definedName>
    <definedName name="S38R5" localSheetId="1">#REF!</definedName>
    <definedName name="S38R6" localSheetId="1">#REF!</definedName>
    <definedName name="S38R7" localSheetId="1">#REF!</definedName>
    <definedName name="S38R8" localSheetId="1">#REF!</definedName>
    <definedName name="S38R9" localSheetId="1">#REF!</definedName>
    <definedName name="S39P1" localSheetId="1">#REF!</definedName>
    <definedName name="S39P10" localSheetId="1">#REF!</definedName>
    <definedName name="S39P11" localSheetId="1">#REF!</definedName>
    <definedName name="S39P12" localSheetId="1">#REF!</definedName>
    <definedName name="S39P13" localSheetId="1">#REF!</definedName>
    <definedName name="S39P14" localSheetId="1">#REF!</definedName>
    <definedName name="S39P15" localSheetId="1">#REF!</definedName>
    <definedName name="S39P16" localSheetId="1">#REF!</definedName>
    <definedName name="S39P17" localSheetId="1">#REF!</definedName>
    <definedName name="S39P18" localSheetId="1">#REF!</definedName>
    <definedName name="S39P19" localSheetId="1">#REF!</definedName>
    <definedName name="S39P2" localSheetId="1">#REF!</definedName>
    <definedName name="S39P20" localSheetId="1">#REF!</definedName>
    <definedName name="S39P21" localSheetId="1">#REF!</definedName>
    <definedName name="S39P22" localSheetId="1">#REF!</definedName>
    <definedName name="S39P23" localSheetId="1">#REF!</definedName>
    <definedName name="S39P24" localSheetId="1">#REF!</definedName>
    <definedName name="S39P3" localSheetId="1">#REF!</definedName>
    <definedName name="S39P4" localSheetId="1">#REF!</definedName>
    <definedName name="S39P5" localSheetId="1">#REF!</definedName>
    <definedName name="S39P6" localSheetId="1">#REF!</definedName>
    <definedName name="S39P7" localSheetId="1">#REF!</definedName>
    <definedName name="S39P8" localSheetId="1">#REF!</definedName>
    <definedName name="S39P9" localSheetId="1">#REF!</definedName>
    <definedName name="S39R1" localSheetId="1">#REF!</definedName>
    <definedName name="S39R10" localSheetId="1">#REF!</definedName>
    <definedName name="S39R11" localSheetId="1">#REF!</definedName>
    <definedName name="S39R12" localSheetId="1">#REF!</definedName>
    <definedName name="S39R13" localSheetId="1">#REF!</definedName>
    <definedName name="S39R14" localSheetId="1">#REF!</definedName>
    <definedName name="S39R15" localSheetId="1">#REF!</definedName>
    <definedName name="S39R16" localSheetId="1">#REF!</definedName>
    <definedName name="S39R17" localSheetId="1">#REF!</definedName>
    <definedName name="S39R18" localSheetId="1">#REF!</definedName>
    <definedName name="S39R19" localSheetId="1">#REF!</definedName>
    <definedName name="S39R2" localSheetId="1">#REF!</definedName>
    <definedName name="S39R20" localSheetId="1">#REF!</definedName>
    <definedName name="S39R21" localSheetId="1">#REF!</definedName>
    <definedName name="S39R22" localSheetId="1">#REF!</definedName>
    <definedName name="S39R23" localSheetId="1">#REF!</definedName>
    <definedName name="S39R24" localSheetId="1">#REF!</definedName>
    <definedName name="S39R3" localSheetId="1">#REF!</definedName>
    <definedName name="S39R4" localSheetId="1">#REF!</definedName>
    <definedName name="S39R5" localSheetId="1">#REF!</definedName>
    <definedName name="S39R6" localSheetId="1">#REF!</definedName>
    <definedName name="S39R7" localSheetId="1">#REF!</definedName>
    <definedName name="S39R8" localSheetId="1">#REF!</definedName>
    <definedName name="S39R9" localSheetId="1">#REF!</definedName>
    <definedName name="S3P1" localSheetId="1">#REF!</definedName>
    <definedName name="S3P10" localSheetId="1">#REF!</definedName>
    <definedName name="S3P11" localSheetId="1">#REF!</definedName>
    <definedName name="S3P12" localSheetId="1">#REF!</definedName>
    <definedName name="S3P13" localSheetId="1">#REF!</definedName>
    <definedName name="S3P14" localSheetId="1">#REF!</definedName>
    <definedName name="S3P15" localSheetId="1">#REF!</definedName>
    <definedName name="S3P16" localSheetId="1">#REF!</definedName>
    <definedName name="S3P17" localSheetId="1">#REF!</definedName>
    <definedName name="S3P18" localSheetId="1">#REF!</definedName>
    <definedName name="S3P19" localSheetId="1">#REF!</definedName>
    <definedName name="S3P2" localSheetId="1">#REF!</definedName>
    <definedName name="S3P20" localSheetId="1">#REF!</definedName>
    <definedName name="S3P21" localSheetId="1">#REF!</definedName>
    <definedName name="S3P22" localSheetId="1">#REF!</definedName>
    <definedName name="S3P23" localSheetId="1">#REF!</definedName>
    <definedName name="S3P24" localSheetId="1">#REF!</definedName>
    <definedName name="S3P3" localSheetId="1">#REF!</definedName>
    <definedName name="S3P4" localSheetId="1">#REF!</definedName>
    <definedName name="S3P5" localSheetId="1">#REF!</definedName>
    <definedName name="S3P6" localSheetId="1">#REF!</definedName>
    <definedName name="S3P7" localSheetId="1">#REF!</definedName>
    <definedName name="S3P8" localSheetId="1">#REF!</definedName>
    <definedName name="S3P9" localSheetId="1">#REF!</definedName>
    <definedName name="S3R1" localSheetId="1">#REF!</definedName>
    <definedName name="S3R10" localSheetId="1">#REF!</definedName>
    <definedName name="S3R11" localSheetId="1">#REF!</definedName>
    <definedName name="S3R12" localSheetId="1">#REF!</definedName>
    <definedName name="S3R13" localSheetId="1">#REF!</definedName>
    <definedName name="S3R14" localSheetId="1">#REF!</definedName>
    <definedName name="S3R15" localSheetId="1">#REF!</definedName>
    <definedName name="S3R16" localSheetId="1">#REF!</definedName>
    <definedName name="S3R17" localSheetId="1">#REF!</definedName>
    <definedName name="S3R18" localSheetId="1">#REF!</definedName>
    <definedName name="S3R19" localSheetId="1">#REF!</definedName>
    <definedName name="S3R2" localSheetId="1">#REF!</definedName>
    <definedName name="S3R20" localSheetId="1">#REF!</definedName>
    <definedName name="S3R21" localSheetId="1">#REF!</definedName>
    <definedName name="S3R22" localSheetId="1">#REF!</definedName>
    <definedName name="S3R23" localSheetId="1">#REF!</definedName>
    <definedName name="S3R24" localSheetId="1">#REF!</definedName>
    <definedName name="S3R3" localSheetId="1">#REF!</definedName>
    <definedName name="S3R4" localSheetId="1">#REF!</definedName>
    <definedName name="S3R5" localSheetId="1">#REF!</definedName>
    <definedName name="S3R6" localSheetId="1">#REF!</definedName>
    <definedName name="S3R7" localSheetId="1">#REF!</definedName>
    <definedName name="S3R8" localSheetId="1">#REF!</definedName>
    <definedName name="S3R9" localSheetId="1">#REF!</definedName>
    <definedName name="S40P1" localSheetId="1">#REF!</definedName>
    <definedName name="S40P10" localSheetId="1">#REF!</definedName>
    <definedName name="S40P11" localSheetId="1">#REF!</definedName>
    <definedName name="S40P12" localSheetId="1">#REF!</definedName>
    <definedName name="S40P13" localSheetId="1">#REF!</definedName>
    <definedName name="S40P14" localSheetId="1">#REF!</definedName>
    <definedName name="S40P15" localSheetId="1">#REF!</definedName>
    <definedName name="S40P16" localSheetId="1">#REF!</definedName>
    <definedName name="S40P17" localSheetId="1">#REF!</definedName>
    <definedName name="S40P18" localSheetId="1">#REF!</definedName>
    <definedName name="S40P19" localSheetId="1">#REF!</definedName>
    <definedName name="S40P2" localSheetId="1">#REF!</definedName>
    <definedName name="S40P20" localSheetId="1">#REF!</definedName>
    <definedName name="S40P21" localSheetId="1">#REF!</definedName>
    <definedName name="S40P22" localSheetId="1">#REF!</definedName>
    <definedName name="S40P23" localSheetId="1">#REF!</definedName>
    <definedName name="S40P24" localSheetId="1">#REF!</definedName>
    <definedName name="S40P3" localSheetId="1">#REF!</definedName>
    <definedName name="S40P4" localSheetId="1">#REF!</definedName>
    <definedName name="S40P5" localSheetId="1">#REF!</definedName>
    <definedName name="S40P6" localSheetId="1">#REF!</definedName>
    <definedName name="S40P7" localSheetId="1">#REF!</definedName>
    <definedName name="S40P8" localSheetId="1">#REF!</definedName>
    <definedName name="S40P9" localSheetId="1">#REF!</definedName>
    <definedName name="S40R1" localSheetId="1">#REF!</definedName>
    <definedName name="S40R10" localSheetId="1">#REF!</definedName>
    <definedName name="S40R11" localSheetId="1">#REF!</definedName>
    <definedName name="S40R12" localSheetId="1">#REF!</definedName>
    <definedName name="S40R13" localSheetId="1">#REF!</definedName>
    <definedName name="S40R14" localSheetId="1">#REF!</definedName>
    <definedName name="S40R15" localSheetId="1">#REF!</definedName>
    <definedName name="S40R16" localSheetId="1">#REF!</definedName>
    <definedName name="S40R17" localSheetId="1">#REF!</definedName>
    <definedName name="S40R18" localSheetId="1">#REF!</definedName>
    <definedName name="S40R19" localSheetId="1">#REF!</definedName>
    <definedName name="S40R2" localSheetId="1">#REF!</definedName>
    <definedName name="S40R20" localSheetId="1">#REF!</definedName>
    <definedName name="S40R21" localSheetId="1">#REF!</definedName>
    <definedName name="S40R22" localSheetId="1">#REF!</definedName>
    <definedName name="S40R23" localSheetId="1">#REF!</definedName>
    <definedName name="S40R24" localSheetId="1">#REF!</definedName>
    <definedName name="S40R3" localSheetId="1">#REF!</definedName>
    <definedName name="S40R4" localSheetId="1">#REF!</definedName>
    <definedName name="S40R5" localSheetId="1">#REF!</definedName>
    <definedName name="S40R6" localSheetId="1">#REF!</definedName>
    <definedName name="S40R7" localSheetId="1">#REF!</definedName>
    <definedName name="S40R8" localSheetId="1">#REF!</definedName>
    <definedName name="S40R9" localSheetId="1">#REF!</definedName>
    <definedName name="S41P1" localSheetId="1">#REF!</definedName>
    <definedName name="S41P10" localSheetId="1">#REF!</definedName>
    <definedName name="S41P11" localSheetId="1">#REF!</definedName>
    <definedName name="S41P12" localSheetId="1">#REF!</definedName>
    <definedName name="S41P13" localSheetId="1">#REF!</definedName>
    <definedName name="S41P14" localSheetId="1">#REF!</definedName>
    <definedName name="S41P15" localSheetId="1">#REF!</definedName>
    <definedName name="S41P16" localSheetId="1">#REF!</definedName>
    <definedName name="S41P17" localSheetId="1">#REF!</definedName>
    <definedName name="S41P18" localSheetId="1">#REF!</definedName>
    <definedName name="S41P19" localSheetId="1">#REF!</definedName>
    <definedName name="S41P2" localSheetId="1">#REF!</definedName>
    <definedName name="S41P20" localSheetId="1">#REF!</definedName>
    <definedName name="S41P21" localSheetId="1">#REF!</definedName>
    <definedName name="S41P22" localSheetId="1">#REF!</definedName>
    <definedName name="S41P23" localSheetId="1">#REF!</definedName>
    <definedName name="S41P24" localSheetId="1">#REF!</definedName>
    <definedName name="S41P3" localSheetId="1">#REF!</definedName>
    <definedName name="S41P4" localSheetId="1">#REF!</definedName>
    <definedName name="S41P5" localSheetId="1">#REF!</definedName>
    <definedName name="S41P6" localSheetId="1">#REF!</definedName>
    <definedName name="S41P7" localSheetId="1">#REF!</definedName>
    <definedName name="S41P8" localSheetId="1">#REF!</definedName>
    <definedName name="S41P9" localSheetId="1">#REF!</definedName>
    <definedName name="S41R1" localSheetId="1">#REF!</definedName>
    <definedName name="S41R10" localSheetId="1">#REF!</definedName>
    <definedName name="S41R11" localSheetId="1">#REF!</definedName>
    <definedName name="S41R12" localSheetId="1">#REF!</definedName>
    <definedName name="S41R13" localSheetId="1">#REF!</definedName>
    <definedName name="S41R14" localSheetId="1">#REF!</definedName>
    <definedName name="S41R15" localSheetId="1">#REF!</definedName>
    <definedName name="S41R16" localSheetId="1">#REF!</definedName>
    <definedName name="S41R17" localSheetId="1">#REF!</definedName>
    <definedName name="S41R18" localSheetId="1">#REF!</definedName>
    <definedName name="S41R19" localSheetId="1">#REF!</definedName>
    <definedName name="S41R2" localSheetId="1">#REF!</definedName>
    <definedName name="S41R20" localSheetId="1">#REF!</definedName>
    <definedName name="S41R21" localSheetId="1">#REF!</definedName>
    <definedName name="S41R22" localSheetId="1">#REF!</definedName>
    <definedName name="S41R23" localSheetId="1">#REF!</definedName>
    <definedName name="S41R24" localSheetId="1">#REF!</definedName>
    <definedName name="S41R3" localSheetId="1">#REF!</definedName>
    <definedName name="S41R4" localSheetId="1">#REF!</definedName>
    <definedName name="S41R5" localSheetId="1">#REF!</definedName>
    <definedName name="S41R6" localSheetId="1">#REF!</definedName>
    <definedName name="S41R7" localSheetId="1">#REF!</definedName>
    <definedName name="S41R8" localSheetId="1">#REF!</definedName>
    <definedName name="S41R9" localSheetId="1">#REF!</definedName>
    <definedName name="S42P1" localSheetId="1">#REF!</definedName>
    <definedName name="S42P10" localSheetId="1">#REF!</definedName>
    <definedName name="S42P11" localSheetId="1">#REF!</definedName>
    <definedName name="S42P12" localSheetId="1">#REF!</definedName>
    <definedName name="S42P13" localSheetId="1">#REF!</definedName>
    <definedName name="S42P14" localSheetId="1">#REF!</definedName>
    <definedName name="S42P15" localSheetId="1">#REF!</definedName>
    <definedName name="S42P16" localSheetId="1">#REF!</definedName>
    <definedName name="S42P17" localSheetId="1">#REF!</definedName>
    <definedName name="S42P18" localSheetId="1">#REF!</definedName>
    <definedName name="S42P19" localSheetId="1">#REF!</definedName>
    <definedName name="S42P2" localSheetId="1">#REF!</definedName>
    <definedName name="S42P20" localSheetId="1">#REF!</definedName>
    <definedName name="S42P21" localSheetId="1">#REF!</definedName>
    <definedName name="S42P22" localSheetId="1">#REF!</definedName>
    <definedName name="S42P23" localSheetId="1">#REF!</definedName>
    <definedName name="S42P24" localSheetId="1">#REF!</definedName>
    <definedName name="S42P3" localSheetId="1">#REF!</definedName>
    <definedName name="S42P4" localSheetId="1">#REF!</definedName>
    <definedName name="S42P5" localSheetId="1">#REF!</definedName>
    <definedName name="S42P6" localSheetId="1">#REF!</definedName>
    <definedName name="S42P7" localSheetId="1">#REF!</definedName>
    <definedName name="S42P8" localSheetId="1">#REF!</definedName>
    <definedName name="S42P9" localSheetId="1">#REF!</definedName>
    <definedName name="S42R1" localSheetId="1">#REF!</definedName>
    <definedName name="S42R10" localSheetId="1">#REF!</definedName>
    <definedName name="S42R11" localSheetId="1">#REF!</definedName>
    <definedName name="S42R12" localSheetId="1">#REF!</definedName>
    <definedName name="S42R13" localSheetId="1">#REF!</definedName>
    <definedName name="S42R14" localSheetId="1">#REF!</definedName>
    <definedName name="S42R15" localSheetId="1">#REF!</definedName>
    <definedName name="S42R16" localSheetId="1">#REF!</definedName>
    <definedName name="S42R17" localSheetId="1">#REF!</definedName>
    <definedName name="S42R18" localSheetId="1">#REF!</definedName>
    <definedName name="S42R19" localSheetId="1">#REF!</definedName>
    <definedName name="S42R2" localSheetId="1">#REF!</definedName>
    <definedName name="S42R20" localSheetId="1">#REF!</definedName>
    <definedName name="S42R21" localSheetId="1">#REF!</definedName>
    <definedName name="S42R22" localSheetId="1">#REF!</definedName>
    <definedName name="S42R23" localSheetId="1">#REF!</definedName>
    <definedName name="S42R24" localSheetId="1">#REF!</definedName>
    <definedName name="S42R3" localSheetId="1">#REF!</definedName>
    <definedName name="S42R4" localSheetId="1">#REF!</definedName>
    <definedName name="S42R5" localSheetId="1">#REF!</definedName>
    <definedName name="S42R6" localSheetId="1">#REF!</definedName>
    <definedName name="S42R7" localSheetId="1">#REF!</definedName>
    <definedName name="S42R8" localSheetId="1">#REF!</definedName>
    <definedName name="S42R9" localSheetId="1">#REF!</definedName>
    <definedName name="S43P1" localSheetId="1">#REF!</definedName>
    <definedName name="S43P10" localSheetId="1">#REF!</definedName>
    <definedName name="S43P11" localSheetId="1">#REF!</definedName>
    <definedName name="S43P12" localSheetId="1">#REF!</definedName>
    <definedName name="S43P13" localSheetId="1">#REF!</definedName>
    <definedName name="S43P14" localSheetId="1">#REF!</definedName>
    <definedName name="S43P15" localSheetId="1">#REF!</definedName>
    <definedName name="S43P16" localSheetId="1">#REF!</definedName>
    <definedName name="S43P17" localSheetId="1">#REF!</definedName>
    <definedName name="S43P18" localSheetId="1">#REF!</definedName>
    <definedName name="S43P19" localSheetId="1">#REF!</definedName>
    <definedName name="S43P2" localSheetId="1">#REF!</definedName>
    <definedName name="S43P20" localSheetId="1">#REF!</definedName>
    <definedName name="S43P21" localSheetId="1">#REF!</definedName>
    <definedName name="S43P22" localSheetId="1">#REF!</definedName>
    <definedName name="S43P23" localSheetId="1">#REF!</definedName>
    <definedName name="S43P24" localSheetId="1">#REF!</definedName>
    <definedName name="S43P3" localSheetId="1">#REF!</definedName>
    <definedName name="S43P4" localSheetId="1">#REF!</definedName>
    <definedName name="S43P5" localSheetId="1">#REF!</definedName>
    <definedName name="S43P6" localSheetId="1">#REF!</definedName>
    <definedName name="S43P7" localSheetId="1">#REF!</definedName>
    <definedName name="S43P8" localSheetId="1">#REF!</definedName>
    <definedName name="S43P9" localSheetId="1">#REF!</definedName>
    <definedName name="S43R1" localSheetId="1">#REF!</definedName>
    <definedName name="S43R10" localSheetId="1">#REF!</definedName>
    <definedName name="S43R11" localSheetId="1">#REF!</definedName>
    <definedName name="S43R12" localSheetId="1">#REF!</definedName>
    <definedName name="S43R13" localSheetId="1">#REF!</definedName>
    <definedName name="S43R14" localSheetId="1">#REF!</definedName>
    <definedName name="S43R15" localSheetId="1">#REF!</definedName>
    <definedName name="S43R16" localSheetId="1">#REF!</definedName>
    <definedName name="S43R17" localSheetId="1">#REF!</definedName>
    <definedName name="S43R18" localSheetId="1">#REF!</definedName>
    <definedName name="S43R19" localSheetId="1">#REF!</definedName>
    <definedName name="S43R2" localSheetId="1">#REF!</definedName>
    <definedName name="S43R20" localSheetId="1">#REF!</definedName>
    <definedName name="S43R21" localSheetId="1">#REF!</definedName>
    <definedName name="S43R22" localSheetId="1">#REF!</definedName>
    <definedName name="S43R23" localSheetId="1">#REF!</definedName>
    <definedName name="S43R24" localSheetId="1">#REF!</definedName>
    <definedName name="S43R3" localSheetId="1">#REF!</definedName>
    <definedName name="S43R4" localSheetId="1">#REF!</definedName>
    <definedName name="S43R5" localSheetId="1">#REF!</definedName>
    <definedName name="S43R6" localSheetId="1">#REF!</definedName>
    <definedName name="S43R7" localSheetId="1">#REF!</definedName>
    <definedName name="S43R8" localSheetId="1">#REF!</definedName>
    <definedName name="S43R9" localSheetId="1">#REF!</definedName>
    <definedName name="S44P1" localSheetId="1">#REF!</definedName>
    <definedName name="S44P10" localSheetId="1">#REF!</definedName>
    <definedName name="S44P11" localSheetId="1">#REF!</definedName>
    <definedName name="S44P12" localSheetId="1">#REF!</definedName>
    <definedName name="S44P13" localSheetId="1">#REF!</definedName>
    <definedName name="S44P14" localSheetId="1">#REF!</definedName>
    <definedName name="S44P15" localSheetId="1">#REF!</definedName>
    <definedName name="S44P16" localSheetId="1">#REF!</definedName>
    <definedName name="S44P17" localSheetId="1">#REF!</definedName>
    <definedName name="S44P18" localSheetId="1">#REF!</definedName>
    <definedName name="S44P19" localSheetId="1">#REF!</definedName>
    <definedName name="S44P2" localSheetId="1">#REF!</definedName>
    <definedName name="S44P20" localSheetId="1">#REF!</definedName>
    <definedName name="S44P21" localSheetId="1">#REF!</definedName>
    <definedName name="S44P22" localSheetId="1">#REF!</definedName>
    <definedName name="S44P23" localSheetId="1">#REF!</definedName>
    <definedName name="S44P24" localSheetId="1">#REF!</definedName>
    <definedName name="S44P3" localSheetId="1">#REF!</definedName>
    <definedName name="S44P4" localSheetId="1">#REF!</definedName>
    <definedName name="S44P5" localSheetId="1">#REF!</definedName>
    <definedName name="S44P6" localSheetId="1">#REF!</definedName>
    <definedName name="S44P7" localSheetId="1">#REF!</definedName>
    <definedName name="S44P8" localSheetId="1">#REF!</definedName>
    <definedName name="S44P9" localSheetId="1">#REF!</definedName>
    <definedName name="S44R1" localSheetId="1">#REF!</definedName>
    <definedName name="S44R10" localSheetId="1">#REF!</definedName>
    <definedName name="S44R11" localSheetId="1">#REF!</definedName>
    <definedName name="S44R12" localSheetId="1">#REF!</definedName>
    <definedName name="S44R13" localSheetId="1">#REF!</definedName>
    <definedName name="S44R14" localSheetId="1">#REF!</definedName>
    <definedName name="S44R15" localSheetId="1">#REF!</definedName>
    <definedName name="S44R16" localSheetId="1">#REF!</definedName>
    <definedName name="S44R17" localSheetId="1">#REF!</definedName>
    <definedName name="S44R18" localSheetId="1">#REF!</definedName>
    <definedName name="S44R19" localSheetId="1">#REF!</definedName>
    <definedName name="S44R2" localSheetId="1">#REF!</definedName>
    <definedName name="S44R20" localSheetId="1">#REF!</definedName>
    <definedName name="S44R21" localSheetId="1">#REF!</definedName>
    <definedName name="S44R22" localSheetId="1">#REF!</definedName>
    <definedName name="S44R23" localSheetId="1">#REF!</definedName>
    <definedName name="S44R24" localSheetId="1">#REF!</definedName>
    <definedName name="S44R3" localSheetId="1">#REF!</definedName>
    <definedName name="S44R4" localSheetId="1">#REF!</definedName>
    <definedName name="S44R5" localSheetId="1">#REF!</definedName>
    <definedName name="S44R6" localSheetId="1">#REF!</definedName>
    <definedName name="S44R7" localSheetId="1">#REF!</definedName>
    <definedName name="S44R8" localSheetId="1">#REF!</definedName>
    <definedName name="S44R9" localSheetId="1">#REF!</definedName>
    <definedName name="S45P1" localSheetId="1">#REF!</definedName>
    <definedName name="S45P10" localSheetId="1">#REF!</definedName>
    <definedName name="S45P11" localSheetId="1">#REF!</definedName>
    <definedName name="S45P12" localSheetId="1">#REF!</definedName>
    <definedName name="S45P13" localSheetId="1">#REF!</definedName>
    <definedName name="S45P14" localSheetId="1">#REF!</definedName>
    <definedName name="S45P15" localSheetId="1">#REF!</definedName>
    <definedName name="S45P16" localSheetId="1">#REF!</definedName>
    <definedName name="S45P17" localSheetId="1">#REF!</definedName>
    <definedName name="S45P18" localSheetId="1">#REF!</definedName>
    <definedName name="S45P19" localSheetId="1">#REF!</definedName>
    <definedName name="S45P2" localSheetId="1">#REF!</definedName>
    <definedName name="S45P20" localSheetId="1">#REF!</definedName>
    <definedName name="S45P21" localSheetId="1">#REF!</definedName>
    <definedName name="S45P22" localSheetId="1">#REF!</definedName>
    <definedName name="S45P23" localSheetId="1">#REF!</definedName>
    <definedName name="S45P24" localSheetId="1">#REF!</definedName>
    <definedName name="S45P3" localSheetId="1">#REF!</definedName>
    <definedName name="S45P4" localSheetId="1">#REF!</definedName>
    <definedName name="S45P5" localSheetId="1">#REF!</definedName>
    <definedName name="S45P6" localSheetId="1">#REF!</definedName>
    <definedName name="S45P7" localSheetId="1">#REF!</definedName>
    <definedName name="S45P8" localSheetId="1">#REF!</definedName>
    <definedName name="S45P9" localSheetId="1">#REF!</definedName>
    <definedName name="S45R1" localSheetId="1">#REF!</definedName>
    <definedName name="S45R10" localSheetId="1">#REF!</definedName>
    <definedName name="S45R11" localSheetId="1">#REF!</definedName>
    <definedName name="S45R12" localSheetId="1">#REF!</definedName>
    <definedName name="S45R13" localSheetId="1">#REF!</definedName>
    <definedName name="S45R14" localSheetId="1">#REF!</definedName>
    <definedName name="S45R15" localSheetId="1">#REF!</definedName>
    <definedName name="S45R16" localSheetId="1">#REF!</definedName>
    <definedName name="S45R17" localSheetId="1">#REF!</definedName>
    <definedName name="S45R18" localSheetId="1">#REF!</definedName>
    <definedName name="S45R19" localSheetId="1">#REF!</definedName>
    <definedName name="S45R2" localSheetId="1">#REF!</definedName>
    <definedName name="S45R20" localSheetId="1">#REF!</definedName>
    <definedName name="S45R21" localSheetId="1">#REF!</definedName>
    <definedName name="S45R22" localSheetId="1">#REF!</definedName>
    <definedName name="S45R23" localSheetId="1">#REF!</definedName>
    <definedName name="S45R24" localSheetId="1">#REF!</definedName>
    <definedName name="S45R3" localSheetId="1">#REF!</definedName>
    <definedName name="S45R4" localSheetId="1">#REF!</definedName>
    <definedName name="S45R5" localSheetId="1">#REF!</definedName>
    <definedName name="S45R6" localSheetId="1">#REF!</definedName>
    <definedName name="S45R7" localSheetId="1">#REF!</definedName>
    <definedName name="S45R8" localSheetId="1">#REF!</definedName>
    <definedName name="S45R9" localSheetId="1">#REF!</definedName>
    <definedName name="S4P1" localSheetId="1">#REF!</definedName>
    <definedName name="S4P10" localSheetId="1">#REF!</definedName>
    <definedName name="S4P11" localSheetId="1">#REF!</definedName>
    <definedName name="S4P12" localSheetId="1">#REF!</definedName>
    <definedName name="S4P13" localSheetId="1">#REF!</definedName>
    <definedName name="S4P14" localSheetId="1">#REF!</definedName>
    <definedName name="S4P15" localSheetId="1">#REF!</definedName>
    <definedName name="S4P16" localSheetId="1">#REF!</definedName>
    <definedName name="S4P17" localSheetId="1">#REF!</definedName>
    <definedName name="S4P18" localSheetId="1">#REF!</definedName>
    <definedName name="S4P19" localSheetId="1">#REF!</definedName>
    <definedName name="S4P2" localSheetId="1">#REF!</definedName>
    <definedName name="S4P20" localSheetId="1">#REF!</definedName>
    <definedName name="S4P21" localSheetId="1">#REF!</definedName>
    <definedName name="S4P22" localSheetId="1">#REF!</definedName>
    <definedName name="S4P23" localSheetId="1">#REF!</definedName>
    <definedName name="S4P24" localSheetId="1">#REF!</definedName>
    <definedName name="S4P3" localSheetId="1">#REF!</definedName>
    <definedName name="S4P4" localSheetId="1">#REF!</definedName>
    <definedName name="S4P5" localSheetId="1">#REF!</definedName>
    <definedName name="S4P6" localSheetId="1">#REF!</definedName>
    <definedName name="S4P7" localSheetId="1">#REF!</definedName>
    <definedName name="S4P8" localSheetId="1">#REF!</definedName>
    <definedName name="S4P9" localSheetId="1">#REF!</definedName>
    <definedName name="S4R1" localSheetId="1">#REF!</definedName>
    <definedName name="S4R10" localSheetId="1">#REF!</definedName>
    <definedName name="S4R11" localSheetId="1">#REF!</definedName>
    <definedName name="S4R12" localSheetId="1">#REF!</definedName>
    <definedName name="S4R13" localSheetId="1">#REF!</definedName>
    <definedName name="S4R14" localSheetId="1">#REF!</definedName>
    <definedName name="S4R15" localSheetId="1">#REF!</definedName>
    <definedName name="S4R16" localSheetId="1">#REF!</definedName>
    <definedName name="S4R17" localSheetId="1">#REF!</definedName>
    <definedName name="S4R18" localSheetId="1">#REF!</definedName>
    <definedName name="S4R19" localSheetId="1">#REF!</definedName>
    <definedName name="S4R2" localSheetId="1">#REF!</definedName>
    <definedName name="S4R20" localSheetId="1">#REF!</definedName>
    <definedName name="S4R21" localSheetId="1">#REF!</definedName>
    <definedName name="S4R22" localSheetId="1">#REF!</definedName>
    <definedName name="S4R23" localSheetId="1">#REF!</definedName>
    <definedName name="S4R24" localSheetId="1">#REF!</definedName>
    <definedName name="S4R3" localSheetId="1">#REF!</definedName>
    <definedName name="S4R4" localSheetId="1">#REF!</definedName>
    <definedName name="S4R5" localSheetId="1">#REF!</definedName>
    <definedName name="S4R6" localSheetId="1">#REF!</definedName>
    <definedName name="S4R7" localSheetId="1">#REF!</definedName>
    <definedName name="S4R8" localSheetId="1">#REF!</definedName>
    <definedName name="S4R9" localSheetId="1">#REF!</definedName>
    <definedName name="S5P1" localSheetId="1">#REF!</definedName>
    <definedName name="S5P10" localSheetId="1">#REF!</definedName>
    <definedName name="S5P11" localSheetId="1">#REF!</definedName>
    <definedName name="S5P12" localSheetId="1">#REF!</definedName>
    <definedName name="S5P13" localSheetId="1">#REF!</definedName>
    <definedName name="S5P14" localSheetId="1">#REF!</definedName>
    <definedName name="S5P15" localSheetId="1">#REF!</definedName>
    <definedName name="S5P16" localSheetId="1">#REF!</definedName>
    <definedName name="S5P17" localSheetId="1">#REF!</definedName>
    <definedName name="S5P18" localSheetId="1">#REF!</definedName>
    <definedName name="S5P19" localSheetId="1">#REF!</definedName>
    <definedName name="S5P2" localSheetId="1">#REF!</definedName>
    <definedName name="S5P20" localSheetId="1">#REF!</definedName>
    <definedName name="S5P21" localSheetId="1">#REF!</definedName>
    <definedName name="S5P22" localSheetId="1">#REF!</definedName>
    <definedName name="S5P23" localSheetId="1">#REF!</definedName>
    <definedName name="S5P24" localSheetId="1">#REF!</definedName>
    <definedName name="S5P3" localSheetId="1">#REF!</definedName>
    <definedName name="S5P4" localSheetId="1">#REF!</definedName>
    <definedName name="S5P5" localSheetId="1">#REF!</definedName>
    <definedName name="S5P6" localSheetId="1">#REF!</definedName>
    <definedName name="S5P7" localSheetId="1">#REF!</definedName>
    <definedName name="S5P8" localSheetId="1">#REF!</definedName>
    <definedName name="S5P9" localSheetId="1">#REF!</definedName>
    <definedName name="S5R1" localSheetId="1">#REF!</definedName>
    <definedName name="S5R10" localSheetId="1">#REF!</definedName>
    <definedName name="S5R11" localSheetId="1">#REF!</definedName>
    <definedName name="S5R12" localSheetId="1">#REF!</definedName>
    <definedName name="S5R13" localSheetId="1">#REF!</definedName>
    <definedName name="S5R14" localSheetId="1">#REF!</definedName>
    <definedName name="S5R15" localSheetId="1">#REF!</definedName>
    <definedName name="S5R16" localSheetId="1">#REF!</definedName>
    <definedName name="S5R17" localSheetId="1">#REF!</definedName>
    <definedName name="S5R18" localSheetId="1">#REF!</definedName>
    <definedName name="S5R19" localSheetId="1">#REF!</definedName>
    <definedName name="S5R2" localSheetId="1">#REF!</definedName>
    <definedName name="S5R20" localSheetId="1">#REF!</definedName>
    <definedName name="S5R21" localSheetId="1">#REF!</definedName>
    <definedName name="S5R22" localSheetId="1">#REF!</definedName>
    <definedName name="S5R23" localSheetId="1">#REF!</definedName>
    <definedName name="S5R24" localSheetId="1">#REF!</definedName>
    <definedName name="S5R3" localSheetId="1">#REF!</definedName>
    <definedName name="S5R4" localSheetId="1">#REF!</definedName>
    <definedName name="S5R5" localSheetId="1">#REF!</definedName>
    <definedName name="S5R6" localSheetId="1">#REF!</definedName>
    <definedName name="S5R7" localSheetId="1">#REF!</definedName>
    <definedName name="S5R8" localSheetId="1">#REF!</definedName>
    <definedName name="S5R9" localSheetId="1">#REF!</definedName>
    <definedName name="S6P1" localSheetId="1">#REF!</definedName>
    <definedName name="S6P10" localSheetId="1">#REF!</definedName>
    <definedName name="S6P11" localSheetId="1">#REF!</definedName>
    <definedName name="S6P12" localSheetId="1">#REF!</definedName>
    <definedName name="S6P13" localSheetId="1">#REF!</definedName>
    <definedName name="S6P14" localSheetId="1">#REF!</definedName>
    <definedName name="S6P15" localSheetId="1">#REF!</definedName>
    <definedName name="S6P16" localSheetId="1">#REF!</definedName>
    <definedName name="S6P17" localSheetId="1">#REF!</definedName>
    <definedName name="S6P18" localSheetId="1">#REF!</definedName>
    <definedName name="S6P19" localSheetId="1">#REF!</definedName>
    <definedName name="S6P2" localSheetId="1">#REF!</definedName>
    <definedName name="S6P20" localSheetId="1">#REF!</definedName>
    <definedName name="S6P21" localSheetId="1">#REF!</definedName>
    <definedName name="S6P22" localSheetId="1">#REF!</definedName>
    <definedName name="S6P23" localSheetId="1">#REF!</definedName>
    <definedName name="S6P24" localSheetId="1">#REF!</definedName>
    <definedName name="S6P3" localSheetId="1">#REF!</definedName>
    <definedName name="S6P4" localSheetId="1">#REF!</definedName>
    <definedName name="S6P5" localSheetId="1">#REF!</definedName>
    <definedName name="S6P6" localSheetId="1">#REF!</definedName>
    <definedName name="S6P7" localSheetId="1">#REF!</definedName>
    <definedName name="S6P8" localSheetId="1">#REF!</definedName>
    <definedName name="S6P9" localSheetId="1">#REF!</definedName>
    <definedName name="S6R1" localSheetId="1">#REF!</definedName>
    <definedName name="S6R10" localSheetId="1">#REF!</definedName>
    <definedName name="S6R11" localSheetId="1">#REF!</definedName>
    <definedName name="S6R12" localSheetId="1">#REF!</definedName>
    <definedName name="S6R13" localSheetId="1">#REF!</definedName>
    <definedName name="S6R14" localSheetId="1">#REF!</definedName>
    <definedName name="S6R15" localSheetId="1">#REF!</definedName>
    <definedName name="S6R16" localSheetId="1">#REF!</definedName>
    <definedName name="S6R17" localSheetId="1">#REF!</definedName>
    <definedName name="S6R18" localSheetId="1">#REF!</definedName>
    <definedName name="S6R19" localSheetId="1">#REF!</definedName>
    <definedName name="S6R2" localSheetId="1">#REF!</definedName>
    <definedName name="S6R20" localSheetId="1">#REF!</definedName>
    <definedName name="S6R21" localSheetId="1">#REF!</definedName>
    <definedName name="S6R22" localSheetId="1">#REF!</definedName>
    <definedName name="S6R23" localSheetId="1">#REF!</definedName>
    <definedName name="S6R24" localSheetId="1">#REF!</definedName>
    <definedName name="S6R3" localSheetId="1">#REF!</definedName>
    <definedName name="S6R4" localSheetId="1">#REF!</definedName>
    <definedName name="S6R5" localSheetId="1">#REF!</definedName>
    <definedName name="S6R6" localSheetId="1">#REF!</definedName>
    <definedName name="S6R7" localSheetId="1">#REF!</definedName>
    <definedName name="S6R8" localSheetId="1">#REF!</definedName>
    <definedName name="S6R9" localSheetId="1">#REF!</definedName>
    <definedName name="S7P1" localSheetId="1">#REF!</definedName>
    <definedName name="S7P10" localSheetId="1">#REF!</definedName>
    <definedName name="S7P11" localSheetId="1">#REF!</definedName>
    <definedName name="S7P12" localSheetId="1">#REF!</definedName>
    <definedName name="S7P13" localSheetId="1">#REF!</definedName>
    <definedName name="S7P14" localSheetId="1">#REF!</definedName>
    <definedName name="S7P15" localSheetId="1">#REF!</definedName>
    <definedName name="S7P16" localSheetId="1">#REF!</definedName>
    <definedName name="S7P17" localSheetId="1">#REF!</definedName>
    <definedName name="S7P18" localSheetId="1">#REF!</definedName>
    <definedName name="S7P19" localSheetId="1">#REF!</definedName>
    <definedName name="S7P2" localSheetId="1">#REF!</definedName>
    <definedName name="S7P20" localSheetId="1">#REF!</definedName>
    <definedName name="S7P21" localSheetId="1">#REF!</definedName>
    <definedName name="S7P22" localSheetId="1">#REF!</definedName>
    <definedName name="S7P23" localSheetId="1">#REF!</definedName>
    <definedName name="S7P24" localSheetId="1">#REF!</definedName>
    <definedName name="S7P3" localSheetId="1">#REF!</definedName>
    <definedName name="S7P4" localSheetId="1">#REF!</definedName>
    <definedName name="S7P5" localSheetId="1">#REF!</definedName>
    <definedName name="S7P6" localSheetId="1">#REF!</definedName>
    <definedName name="S7P7" localSheetId="1">#REF!</definedName>
    <definedName name="S7P8" localSheetId="1">#REF!</definedName>
    <definedName name="S7P9" localSheetId="1">#REF!</definedName>
    <definedName name="S7R1" localSheetId="1">#REF!</definedName>
    <definedName name="S7R10" localSheetId="1">#REF!</definedName>
    <definedName name="S7R11" localSheetId="1">#REF!</definedName>
    <definedName name="S7R12" localSheetId="1">#REF!</definedName>
    <definedName name="S7R13" localSheetId="1">#REF!</definedName>
    <definedName name="S7R14" localSheetId="1">#REF!</definedName>
    <definedName name="S7R15" localSheetId="1">#REF!</definedName>
    <definedName name="S7R16" localSheetId="1">#REF!</definedName>
    <definedName name="S7R17" localSheetId="1">#REF!</definedName>
    <definedName name="S7R18" localSheetId="1">#REF!</definedName>
    <definedName name="S7R19" localSheetId="1">#REF!</definedName>
    <definedName name="S7R2" localSheetId="1">#REF!</definedName>
    <definedName name="S7R20" localSheetId="1">#REF!</definedName>
    <definedName name="S7R21" localSheetId="1">#REF!</definedName>
    <definedName name="S7R22" localSheetId="1">#REF!</definedName>
    <definedName name="S7R23" localSheetId="1">#REF!</definedName>
    <definedName name="S7R24" localSheetId="1">#REF!</definedName>
    <definedName name="S7R3" localSheetId="1">#REF!</definedName>
    <definedName name="S7R4" localSheetId="1">#REF!</definedName>
    <definedName name="S7R5" localSheetId="1">#REF!</definedName>
    <definedName name="S7R6" localSheetId="1">#REF!</definedName>
    <definedName name="S7R7" localSheetId="1">#REF!</definedName>
    <definedName name="S7R8" localSheetId="1">#REF!</definedName>
    <definedName name="S7R9" localSheetId="1">#REF!</definedName>
    <definedName name="S8P1" localSheetId="1">#REF!</definedName>
    <definedName name="S8P10" localSheetId="1">#REF!</definedName>
    <definedName name="S8P11" localSheetId="1">#REF!</definedName>
    <definedName name="S8P12" localSheetId="1">#REF!</definedName>
    <definedName name="S8P13" localSheetId="1">#REF!</definedName>
    <definedName name="S8P14" localSheetId="1">#REF!</definedName>
    <definedName name="S8P15" localSheetId="1">#REF!</definedName>
    <definedName name="S8P16" localSheetId="1">#REF!</definedName>
    <definedName name="S8P17" localSheetId="1">#REF!</definedName>
    <definedName name="S8P18" localSheetId="1">#REF!</definedName>
    <definedName name="S8P19" localSheetId="1">#REF!</definedName>
    <definedName name="S8P2" localSheetId="1">#REF!</definedName>
    <definedName name="S8P20" localSheetId="1">#REF!</definedName>
    <definedName name="S8P21" localSheetId="1">#REF!</definedName>
    <definedName name="S8P22" localSheetId="1">#REF!</definedName>
    <definedName name="S8P23" localSheetId="1">#REF!</definedName>
    <definedName name="S8P24" localSheetId="1">#REF!</definedName>
    <definedName name="S8P3" localSheetId="1">#REF!</definedName>
    <definedName name="S8P4" localSheetId="1">#REF!</definedName>
    <definedName name="S8P5" localSheetId="1">#REF!</definedName>
    <definedName name="S8P6" localSheetId="1">#REF!</definedName>
    <definedName name="S8P7" localSheetId="1">#REF!</definedName>
    <definedName name="S8P8" localSheetId="1">#REF!</definedName>
    <definedName name="S8P9" localSheetId="1">#REF!</definedName>
    <definedName name="S8R1" localSheetId="1">#REF!</definedName>
    <definedName name="S8R10" localSheetId="1">#REF!</definedName>
    <definedName name="S8R11" localSheetId="1">#REF!</definedName>
    <definedName name="S8R12" localSheetId="1">#REF!</definedName>
    <definedName name="S8R13" localSheetId="1">#REF!</definedName>
    <definedName name="S8R14" localSheetId="1">#REF!</definedName>
    <definedName name="S8R15" localSheetId="1">#REF!</definedName>
    <definedName name="S8R16" localSheetId="1">#REF!</definedName>
    <definedName name="S8R17" localSheetId="1">#REF!</definedName>
    <definedName name="S8R18" localSheetId="1">#REF!</definedName>
    <definedName name="S8R19" localSheetId="1">#REF!</definedName>
    <definedName name="S8R2" localSheetId="1">#REF!</definedName>
    <definedName name="S8R20" localSheetId="1">#REF!</definedName>
    <definedName name="S8R21" localSheetId="1">#REF!</definedName>
    <definedName name="S8R22" localSheetId="1">#REF!</definedName>
    <definedName name="S8R23" localSheetId="1">#REF!</definedName>
    <definedName name="S8R24" localSheetId="1">#REF!</definedName>
    <definedName name="S8R3" localSheetId="1">#REF!</definedName>
    <definedName name="S8R4" localSheetId="1">#REF!</definedName>
    <definedName name="S8R5" localSheetId="1">#REF!</definedName>
    <definedName name="S8R6" localSheetId="1">#REF!</definedName>
    <definedName name="S8R7" localSheetId="1">#REF!</definedName>
    <definedName name="S8R8" localSheetId="1">#REF!</definedName>
    <definedName name="S8R9" localSheetId="1">#REF!</definedName>
    <definedName name="S9P1" localSheetId="1">#REF!</definedName>
    <definedName name="S9P10" localSheetId="1">#REF!</definedName>
    <definedName name="S9P11" localSheetId="1">#REF!</definedName>
    <definedName name="S9P12" localSheetId="1">#REF!</definedName>
    <definedName name="S9P13" localSheetId="1">#REF!</definedName>
    <definedName name="S9P14" localSheetId="1">#REF!</definedName>
    <definedName name="S9P15" localSheetId="1">#REF!</definedName>
    <definedName name="S9P16" localSheetId="1">#REF!</definedName>
    <definedName name="S9P17" localSheetId="1">#REF!</definedName>
    <definedName name="S9P18" localSheetId="1">#REF!</definedName>
    <definedName name="S9P19" localSheetId="1">#REF!</definedName>
    <definedName name="S9P2" localSheetId="1">#REF!</definedName>
    <definedName name="S9P20" localSheetId="1">#REF!</definedName>
    <definedName name="S9P21" localSheetId="1">#REF!</definedName>
    <definedName name="S9P22" localSheetId="1">#REF!</definedName>
    <definedName name="S9P23" localSheetId="1">#REF!</definedName>
    <definedName name="S9P24" localSheetId="1">#REF!</definedName>
    <definedName name="S9P3" localSheetId="1">#REF!</definedName>
    <definedName name="S9P4" localSheetId="1">#REF!</definedName>
    <definedName name="S9P5" localSheetId="1">#REF!</definedName>
    <definedName name="S9P6" localSheetId="1">#REF!</definedName>
    <definedName name="S9P7" localSheetId="1">#REF!</definedName>
    <definedName name="S9P8" localSheetId="1">#REF!</definedName>
    <definedName name="S9P9" localSheetId="1">#REF!</definedName>
    <definedName name="S9R1" localSheetId="1">#REF!</definedName>
    <definedName name="S9R10" localSheetId="1">#REF!</definedName>
    <definedName name="S9R11" localSheetId="1">#REF!</definedName>
    <definedName name="S9R12" localSheetId="1">#REF!</definedName>
    <definedName name="S9R13" localSheetId="1">#REF!</definedName>
    <definedName name="S9R14" localSheetId="1">#REF!</definedName>
    <definedName name="S9R15" localSheetId="1">#REF!</definedName>
    <definedName name="S9R16" localSheetId="1">#REF!</definedName>
    <definedName name="S9R17" localSheetId="1">#REF!</definedName>
    <definedName name="S9R18" localSheetId="1">#REF!</definedName>
    <definedName name="S9R19" localSheetId="1">#REF!</definedName>
    <definedName name="S9R2" localSheetId="1">#REF!</definedName>
    <definedName name="S9R20" localSheetId="1">#REF!</definedName>
    <definedName name="S9R21" localSheetId="1">#REF!</definedName>
    <definedName name="S9R22" localSheetId="1">#REF!</definedName>
    <definedName name="S9R23" localSheetId="1">#REF!</definedName>
    <definedName name="S9R24" localSheetId="1">#REF!</definedName>
    <definedName name="S9R3" localSheetId="1">#REF!</definedName>
    <definedName name="S9R4" localSheetId="1">#REF!</definedName>
    <definedName name="S9R5" localSheetId="1">#REF!</definedName>
    <definedName name="S9R6" localSheetId="1">#REF!</definedName>
    <definedName name="S9R7" localSheetId="1">#REF!</definedName>
    <definedName name="S9R8" localSheetId="1">#REF!</definedName>
    <definedName name="S9R9" localSheetId="1">#REF!</definedName>
    <definedName name="soma_total" localSheetId="1">#REF!</definedName>
    <definedName name="sub_item_1" localSheetId="1">#REF!</definedName>
    <definedName name="sub_item_10" localSheetId="1">#REF!</definedName>
    <definedName name="sub_item_11" localSheetId="1">#REF!</definedName>
    <definedName name="sub_item_12" localSheetId="1">#REF!</definedName>
    <definedName name="sub_item_13" localSheetId="1">#REF!</definedName>
    <definedName name="sub_item_14" localSheetId="1">#REF!</definedName>
    <definedName name="sub_item_15" localSheetId="1">#REF!</definedName>
    <definedName name="sub_item_16" localSheetId="1">#REF!</definedName>
    <definedName name="sub_item_17" localSheetId="1">#REF!</definedName>
    <definedName name="sub_item_18" localSheetId="1">#REF!</definedName>
    <definedName name="sub_item_19" localSheetId="1">#REF!</definedName>
    <definedName name="sub_item_2" localSheetId="1">#REF!</definedName>
    <definedName name="sub_item_20" localSheetId="1">#REF!</definedName>
    <definedName name="sub_item_21" localSheetId="1">#REF!</definedName>
    <definedName name="sub_item_22" localSheetId="1">#REF!</definedName>
    <definedName name="sub_item_23" localSheetId="1">#REF!</definedName>
    <definedName name="sub_item_24" localSheetId="1">#REF!</definedName>
    <definedName name="sub_item_25" localSheetId="1">#REF!</definedName>
    <definedName name="sub_item_26" localSheetId="1">#REF!</definedName>
    <definedName name="sub_item_27" localSheetId="1">#REF!</definedName>
    <definedName name="sub_item_28" localSheetId="1">#REF!</definedName>
    <definedName name="sub_item_29" localSheetId="1">#REF!</definedName>
    <definedName name="sub_item_3" localSheetId="1">#REF!</definedName>
    <definedName name="sub_item_30" localSheetId="1">#REF!</definedName>
    <definedName name="sub_item_31" localSheetId="1">#REF!</definedName>
    <definedName name="sub_item_32" localSheetId="1">#REF!</definedName>
    <definedName name="sub_item_33" localSheetId="1">#REF!</definedName>
    <definedName name="sub_item_34" localSheetId="1">#REF!</definedName>
    <definedName name="sub_item_35" localSheetId="1">#REF!</definedName>
    <definedName name="sub_item_36" localSheetId="1">#REF!</definedName>
    <definedName name="sub_item_37" localSheetId="1">#REF!</definedName>
    <definedName name="sub_item_38" localSheetId="1">#REF!</definedName>
    <definedName name="sub_item_39" localSheetId="1">#REF!</definedName>
    <definedName name="sub_item_4" localSheetId="1">#REF!</definedName>
    <definedName name="sub_item_40" localSheetId="1">#REF!</definedName>
    <definedName name="sub_item_41" localSheetId="1">#REF!</definedName>
    <definedName name="sub_item_42" localSheetId="1">#REF!</definedName>
    <definedName name="sub_item_43" localSheetId="1">#REF!</definedName>
    <definedName name="sub_item_44" localSheetId="1">#REF!</definedName>
    <definedName name="sub_item_45" localSheetId="1">#REF!</definedName>
    <definedName name="sub_item_5" localSheetId="1">#REF!</definedName>
    <definedName name="sub_item_6" localSheetId="1">#REF!</definedName>
    <definedName name="sub_item_7" localSheetId="1">#REF!</definedName>
    <definedName name="sub_item_8" localSheetId="1">#REF!</definedName>
    <definedName name="sub_item_9" localSheetId="1">#REF!</definedName>
    <definedName name="switch" localSheetId="1">#REF!</definedName>
    <definedName name="T" localSheetId="1">#REF!</definedName>
    <definedName name="teste">"$#REF!.$A$1:$B$3278"</definedName>
    <definedName name="_xlnm.Print_Titles" localSheetId="0">PLANILHA_SERVIÇOS!$1:$4</definedName>
    <definedName name="TOTAL_ACU_REF" localSheetId="1">#REF!</definedName>
    <definedName name="TOTAL_ADD" localSheetId="1">#REF!</definedName>
    <definedName name="TOTAL_ADD_ACU" localSheetId="1">#REF!</definedName>
    <definedName name="TOTAL_REF" localSheetId="1">#REF!</definedName>
    <definedName name="TOTAL_RES" localSheetId="1">#REF!</definedName>
    <definedName name="TOTAL_RES_ACU" localSheetId="1">#REF!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4" l="1"/>
  <c r="F15" i="4"/>
  <c r="C16" i="4"/>
  <c r="F16" i="4"/>
  <c r="C17" i="4"/>
  <c r="F17" i="4"/>
  <c r="C18" i="4"/>
  <c r="F18" i="4"/>
  <c r="F19" i="4"/>
  <c r="D27" i="4"/>
  <c r="E27" i="4" s="1"/>
  <c r="G27" i="4"/>
  <c r="H27" i="4"/>
  <c r="I27" i="4"/>
  <c r="C20" i="4" l="1"/>
  <c r="C19" i="4"/>
  <c r="F7" i="3"/>
  <c r="F8" i="3"/>
  <c r="F9" i="3"/>
  <c r="F10" i="3"/>
  <c r="F11" i="3"/>
  <c r="F13" i="3"/>
  <c r="F14" i="3"/>
  <c r="F15" i="3"/>
  <c r="F17" i="3"/>
  <c r="F18" i="3"/>
  <c r="F19" i="3"/>
  <c r="F21" i="3"/>
  <c r="F22" i="3"/>
  <c r="F23" i="3"/>
  <c r="F24" i="3"/>
  <c r="F25" i="3"/>
  <c r="F26" i="3"/>
  <c r="F28" i="3"/>
  <c r="F30" i="3"/>
  <c r="F32" i="3"/>
  <c r="F33" i="3"/>
  <c r="F35" i="3"/>
  <c r="F36" i="3"/>
  <c r="F37" i="3"/>
  <c r="F38" i="3"/>
  <c r="F39" i="3"/>
  <c r="F40" i="3"/>
  <c r="F41" i="3"/>
  <c r="F42" i="3"/>
  <c r="F43" i="3"/>
  <c r="F45" i="3"/>
  <c r="F46" i="3"/>
  <c r="F47" i="3"/>
  <c r="F48" i="3"/>
  <c r="F49" i="3"/>
  <c r="F50" i="3"/>
  <c r="F51" i="3"/>
  <c r="F52" i="3"/>
  <c r="F53" i="3"/>
  <c r="F54" i="3"/>
  <c r="F56" i="3"/>
  <c r="F57" i="3"/>
  <c r="F58" i="3"/>
  <c r="F59" i="3"/>
  <c r="F60" i="3"/>
  <c r="F61" i="3"/>
  <c r="F62" i="3"/>
  <c r="F63" i="3"/>
  <c r="F64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7" i="3"/>
  <c r="F118" i="3"/>
  <c r="F119" i="3"/>
  <c r="F120" i="3"/>
  <c r="F121" i="3"/>
  <c r="F122" i="3"/>
  <c r="F123" i="3"/>
  <c r="F124" i="3"/>
  <c r="F125" i="3"/>
  <c r="F126" i="3"/>
  <c r="F128" i="3"/>
  <c r="F129" i="3"/>
  <c r="F130" i="3"/>
  <c r="F131" i="3"/>
  <c r="F133" i="3"/>
  <c r="F134" i="3"/>
  <c r="F135" i="3"/>
  <c r="F136" i="3"/>
  <c r="F137" i="3"/>
  <c r="F138" i="3"/>
  <c r="F139" i="3"/>
  <c r="F140" i="3"/>
  <c r="F141" i="3"/>
  <c r="F142" i="3"/>
  <c r="F143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5" i="3"/>
  <c r="F166" i="3"/>
  <c r="F167" i="3"/>
  <c r="F168" i="3"/>
  <c r="F169" i="3"/>
  <c r="F171" i="3"/>
  <c r="F172" i="3"/>
  <c r="F173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2" i="3"/>
  <c r="F193" i="3"/>
  <c r="F194" i="3"/>
  <c r="F195" i="3"/>
  <c r="F197" i="3"/>
  <c r="F198" i="3"/>
  <c r="F199" i="3"/>
  <c r="F200" i="3"/>
  <c r="F202" i="3"/>
  <c r="F203" i="3"/>
  <c r="F204" i="3"/>
  <c r="F205" i="3"/>
  <c r="F207" i="3"/>
  <c r="F208" i="3"/>
  <c r="F209" i="3"/>
  <c r="F210" i="3"/>
  <c r="F211" i="3"/>
  <c r="F212" i="3"/>
  <c r="F213" i="3"/>
  <c r="F214" i="3"/>
  <c r="F215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1" i="3"/>
  <c r="F232" i="3"/>
  <c r="F234" i="3"/>
  <c r="F235" i="3"/>
  <c r="F236" i="3"/>
  <c r="F237" i="3"/>
  <c r="F238" i="3"/>
  <c r="F239" i="3"/>
  <c r="F240" i="3"/>
  <c r="F241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6" i="3"/>
  <c r="F257" i="3"/>
  <c r="F258" i="3"/>
  <c r="F260" i="3"/>
  <c r="F261" i="3"/>
  <c r="F262" i="3"/>
  <c r="F263" i="3"/>
  <c r="F264" i="3"/>
  <c r="F265" i="3"/>
  <c r="F267" i="3"/>
  <c r="F268" i="3"/>
  <c r="F269" i="3"/>
  <c r="F271" i="3"/>
  <c r="F272" i="3"/>
  <c r="F273" i="3"/>
  <c r="F274" i="3"/>
  <c r="F276" i="3"/>
  <c r="F277" i="3"/>
  <c r="F278" i="3"/>
  <c r="F280" i="3"/>
  <c r="F281" i="3"/>
  <c r="F282" i="3"/>
  <c r="F284" i="3"/>
  <c r="F285" i="3"/>
  <c r="F286" i="3"/>
  <c r="F287" i="3"/>
  <c r="F288" i="3"/>
  <c r="F289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3" i="3"/>
  <c r="F395" i="3"/>
  <c r="F396" i="3"/>
  <c r="F397" i="3"/>
  <c r="F398" i="3"/>
  <c r="F399" i="3"/>
  <c r="F400" i="3"/>
  <c r="F401" i="3"/>
  <c r="F402" i="3"/>
  <c r="F403" i="3"/>
  <c r="F405" i="3"/>
  <c r="F406" i="3"/>
  <c r="F407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9" i="3"/>
  <c r="F430" i="3"/>
  <c r="F431" i="3"/>
  <c r="F432" i="3"/>
  <c r="F433" i="3"/>
  <c r="F434" i="3"/>
  <c r="F436" i="3"/>
  <c r="F437" i="3"/>
  <c r="F438" i="3"/>
  <c r="F439" i="3"/>
  <c r="F440" i="3"/>
  <c r="F441" i="3"/>
  <c r="F442" i="3"/>
  <c r="F443" i="3"/>
  <c r="F444" i="3"/>
  <c r="F446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7" i="3"/>
  <c r="F508" i="3"/>
  <c r="F509" i="3"/>
  <c r="F510" i="3"/>
  <c r="F511" i="3"/>
  <c r="F512" i="3"/>
  <c r="F513" i="3"/>
  <c r="F514" i="3"/>
  <c r="F515" i="3"/>
  <c r="F516" i="3"/>
  <c r="F518" i="3"/>
  <c r="F519" i="3"/>
  <c r="F520" i="3"/>
  <c r="F521" i="3"/>
  <c r="F523" i="3"/>
  <c r="F524" i="3"/>
  <c r="F526" i="3"/>
  <c r="F527" i="3"/>
  <c r="F528" i="3"/>
  <c r="F529" i="3"/>
  <c r="F530" i="3"/>
  <c r="F531" i="3"/>
  <c r="F532" i="3"/>
  <c r="F533" i="3"/>
  <c r="F534" i="3"/>
  <c r="F535" i="3"/>
  <c r="F536" i="3"/>
  <c r="F538" i="3"/>
  <c r="F539" i="3"/>
  <c r="F540" i="3"/>
  <c r="F541" i="3"/>
  <c r="F542" i="3"/>
  <c r="F543" i="3"/>
  <c r="F544" i="3"/>
  <c r="F545" i="3"/>
  <c r="F546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4" i="3"/>
  <c r="F575" i="3"/>
  <c r="F576" i="3"/>
  <c r="F577" i="3"/>
  <c r="F6" i="3"/>
  <c r="F579" i="3" l="1"/>
  <c r="C25" i="4"/>
  <c r="C26" i="4" s="1"/>
  <c r="G17" i="3" l="1"/>
  <c r="K17" i="3" s="1"/>
  <c r="G26" i="3"/>
  <c r="K26" i="3" s="1"/>
  <c r="G42" i="3"/>
  <c r="K42" i="3" s="1"/>
  <c r="G50" i="3"/>
  <c r="K50" i="3" s="1"/>
  <c r="G58" i="3"/>
  <c r="K58" i="3" s="1"/>
  <c r="G66" i="3"/>
  <c r="K66" i="3" s="1"/>
  <c r="G74" i="3"/>
  <c r="K74" i="3" s="1"/>
  <c r="G82" i="3"/>
  <c r="K82" i="3" s="1"/>
  <c r="G90" i="3"/>
  <c r="K90" i="3" s="1"/>
  <c r="G98" i="3"/>
  <c r="K98" i="3" s="1"/>
  <c r="G106" i="3"/>
  <c r="K106" i="3" s="1"/>
  <c r="G114" i="3"/>
  <c r="K114" i="3" s="1"/>
  <c r="G122" i="3"/>
  <c r="K122" i="3" s="1"/>
  <c r="G130" i="3"/>
  <c r="K130" i="3" s="1"/>
  <c r="G138" i="3"/>
  <c r="K138" i="3" s="1"/>
  <c r="G146" i="3"/>
  <c r="K146" i="3" s="1"/>
  <c r="G154" i="3"/>
  <c r="K154" i="3" s="1"/>
  <c r="G162" i="3"/>
  <c r="K162" i="3" s="1"/>
  <c r="G178" i="3"/>
  <c r="K178" i="3" s="1"/>
  <c r="G186" i="3"/>
  <c r="K186" i="3" s="1"/>
  <c r="G194" i="3"/>
  <c r="K194" i="3" s="1"/>
  <c r="G202" i="3"/>
  <c r="K202" i="3" s="1"/>
  <c r="G210" i="3"/>
  <c r="K210" i="3" s="1"/>
  <c r="G218" i="3"/>
  <c r="K218" i="3" s="1"/>
  <c r="G226" i="3"/>
  <c r="K226" i="3" s="1"/>
  <c r="G234" i="3"/>
  <c r="K234" i="3" s="1"/>
  <c r="G250" i="3"/>
  <c r="K250" i="3" s="1"/>
  <c r="G258" i="3"/>
  <c r="K258" i="3" s="1"/>
  <c r="G274" i="3"/>
  <c r="K274" i="3" s="1"/>
  <c r="G282" i="3"/>
  <c r="K282" i="3" s="1"/>
  <c r="G298" i="3"/>
  <c r="K298" i="3" s="1"/>
  <c r="G306" i="3"/>
  <c r="K306" i="3" s="1"/>
  <c r="G314" i="3"/>
  <c r="K314" i="3" s="1"/>
  <c r="G322" i="3"/>
  <c r="K322" i="3" s="1"/>
  <c r="G330" i="3"/>
  <c r="K330" i="3" s="1"/>
  <c r="G338" i="3"/>
  <c r="K338" i="3" s="1"/>
  <c r="G346" i="3"/>
  <c r="K346" i="3" s="1"/>
  <c r="G354" i="3"/>
  <c r="K354" i="3" s="1"/>
  <c r="G362" i="3"/>
  <c r="K362" i="3" s="1"/>
  <c r="G370" i="3"/>
  <c r="K370" i="3" s="1"/>
  <c r="G378" i="3"/>
  <c r="K378" i="3" s="1"/>
  <c r="G386" i="3"/>
  <c r="K386" i="3" s="1"/>
  <c r="G402" i="3"/>
  <c r="K402" i="3" s="1"/>
  <c r="G410" i="3"/>
  <c r="K410" i="3" s="1"/>
  <c r="G418" i="3"/>
  <c r="K418" i="3" s="1"/>
  <c r="G426" i="3"/>
  <c r="K426" i="3" s="1"/>
  <c r="G434" i="3"/>
  <c r="K434" i="3" s="1"/>
  <c r="G442" i="3"/>
  <c r="K442" i="3" s="1"/>
  <c r="G450" i="3"/>
  <c r="K450" i="3" s="1"/>
  <c r="G458" i="3"/>
  <c r="K458" i="3" s="1"/>
  <c r="G466" i="3"/>
  <c r="K466" i="3" s="1"/>
  <c r="G474" i="3"/>
  <c r="K474" i="3" s="1"/>
  <c r="G482" i="3"/>
  <c r="K482" i="3" s="1"/>
  <c r="G490" i="3"/>
  <c r="K490" i="3" s="1"/>
  <c r="G498" i="3"/>
  <c r="K498" i="3" s="1"/>
  <c r="G514" i="3"/>
  <c r="K514" i="3" s="1"/>
  <c r="G530" i="3"/>
  <c r="K530" i="3" s="1"/>
  <c r="G538" i="3"/>
  <c r="K538" i="3" s="1"/>
  <c r="G546" i="3"/>
  <c r="K546" i="3" s="1"/>
  <c r="G554" i="3"/>
  <c r="K554" i="3" s="1"/>
  <c r="G562" i="3"/>
  <c r="K562" i="3" s="1"/>
  <c r="G570" i="3"/>
  <c r="K570" i="3" s="1"/>
  <c r="G6" i="3"/>
  <c r="G8" i="3"/>
  <c r="G18" i="3"/>
  <c r="K18" i="3" s="1"/>
  <c r="G35" i="3"/>
  <c r="K35" i="3" s="1"/>
  <c r="G43" i="3"/>
  <c r="K43" i="3" s="1"/>
  <c r="G51" i="3"/>
  <c r="K51" i="3" s="1"/>
  <c r="G59" i="3"/>
  <c r="K59" i="3" s="1"/>
  <c r="G67" i="3"/>
  <c r="K67" i="3" s="1"/>
  <c r="G75" i="3"/>
  <c r="K75" i="3" s="1"/>
  <c r="G83" i="3"/>
  <c r="K83" i="3" s="1"/>
  <c r="G91" i="3"/>
  <c r="K91" i="3" s="1"/>
  <c r="G99" i="3"/>
  <c r="K99" i="3" s="1"/>
  <c r="G107" i="3"/>
  <c r="K107" i="3" s="1"/>
  <c r="G115" i="3"/>
  <c r="K115" i="3" s="1"/>
  <c r="G123" i="3"/>
  <c r="K123" i="3" s="1"/>
  <c r="G131" i="3"/>
  <c r="K131" i="3" s="1"/>
  <c r="G139" i="3"/>
  <c r="K139" i="3" s="1"/>
  <c r="G147" i="3"/>
  <c r="K147" i="3" s="1"/>
  <c r="G155" i="3"/>
  <c r="K155" i="3" s="1"/>
  <c r="G163" i="3"/>
  <c r="K163" i="3" s="1"/>
  <c r="G171" i="3"/>
  <c r="K171" i="3" s="1"/>
  <c r="G179" i="3"/>
  <c r="K179" i="3" s="1"/>
  <c r="G187" i="3"/>
  <c r="K187" i="3" s="1"/>
  <c r="G195" i="3"/>
  <c r="K195" i="3" s="1"/>
  <c r="G203" i="3"/>
  <c r="K203" i="3" s="1"/>
  <c r="G211" i="3"/>
  <c r="K211" i="3" s="1"/>
  <c r="G219" i="3"/>
  <c r="K219" i="3" s="1"/>
  <c r="G227" i="3"/>
  <c r="K227" i="3" s="1"/>
  <c r="G235" i="3"/>
  <c r="K235" i="3" s="1"/>
  <c r="G243" i="3"/>
  <c r="K243" i="3" s="1"/>
  <c r="G251" i="3"/>
  <c r="K251" i="3" s="1"/>
  <c r="G267" i="3"/>
  <c r="K267" i="3" s="1"/>
  <c r="G291" i="3"/>
  <c r="K291" i="3" s="1"/>
  <c r="G299" i="3"/>
  <c r="K299" i="3" s="1"/>
  <c r="G307" i="3"/>
  <c r="K307" i="3" s="1"/>
  <c r="G315" i="3"/>
  <c r="K315" i="3" s="1"/>
  <c r="G323" i="3"/>
  <c r="K323" i="3" s="1"/>
  <c r="G331" i="3"/>
  <c r="K331" i="3" s="1"/>
  <c r="G339" i="3"/>
  <c r="K339" i="3" s="1"/>
  <c r="G347" i="3"/>
  <c r="K347" i="3" s="1"/>
  <c r="G355" i="3"/>
  <c r="K355" i="3" s="1"/>
  <c r="G363" i="3"/>
  <c r="K363" i="3" s="1"/>
  <c r="G371" i="3"/>
  <c r="K371" i="3" s="1"/>
  <c r="G379" i="3"/>
  <c r="K379" i="3" s="1"/>
  <c r="G387" i="3"/>
  <c r="K387" i="3" s="1"/>
  <c r="G395" i="3"/>
  <c r="K395" i="3" s="1"/>
  <c r="G403" i="3"/>
  <c r="K403" i="3" s="1"/>
  <c r="G411" i="3"/>
  <c r="K411" i="3" s="1"/>
  <c r="G419" i="3"/>
  <c r="K419" i="3" s="1"/>
  <c r="G427" i="3"/>
  <c r="K427" i="3" s="1"/>
  <c r="G443" i="3"/>
  <c r="K443" i="3" s="1"/>
  <c r="G451" i="3"/>
  <c r="K451" i="3" s="1"/>
  <c r="G459" i="3"/>
  <c r="K459" i="3" s="1"/>
  <c r="G467" i="3"/>
  <c r="K467" i="3" s="1"/>
  <c r="G475" i="3"/>
  <c r="K475" i="3" s="1"/>
  <c r="G483" i="3"/>
  <c r="K483" i="3" s="1"/>
  <c r="G491" i="3"/>
  <c r="K491" i="3" s="1"/>
  <c r="G499" i="3"/>
  <c r="K499" i="3" s="1"/>
  <c r="G507" i="3"/>
  <c r="K507" i="3" s="1"/>
  <c r="G515" i="3"/>
  <c r="K515" i="3" s="1"/>
  <c r="G523" i="3"/>
  <c r="K523" i="3" s="1"/>
  <c r="G531" i="3"/>
  <c r="K531" i="3" s="1"/>
  <c r="G539" i="3"/>
  <c r="K539" i="3" s="1"/>
  <c r="G555" i="3"/>
  <c r="K555" i="3" s="1"/>
  <c r="G563" i="3"/>
  <c r="K563" i="3" s="1"/>
  <c r="G571" i="3"/>
  <c r="K571" i="3" s="1"/>
  <c r="G9" i="3"/>
  <c r="K9" i="3" s="1"/>
  <c r="G19" i="3"/>
  <c r="K19" i="3" s="1"/>
  <c r="G28" i="3"/>
  <c r="K28" i="3" s="1"/>
  <c r="G36" i="3"/>
  <c r="K36" i="3" s="1"/>
  <c r="G52" i="3"/>
  <c r="K52" i="3" s="1"/>
  <c r="G60" i="3"/>
  <c r="K60" i="3" s="1"/>
  <c r="G68" i="3"/>
  <c r="K68" i="3" s="1"/>
  <c r="G76" i="3"/>
  <c r="K76" i="3" s="1"/>
  <c r="G84" i="3"/>
  <c r="K84" i="3" s="1"/>
  <c r="G92" i="3"/>
  <c r="K92" i="3" s="1"/>
  <c r="G100" i="3"/>
  <c r="K100" i="3" s="1"/>
  <c r="G108" i="3"/>
  <c r="K108" i="3" s="1"/>
  <c r="G124" i="3"/>
  <c r="K124" i="3" s="1"/>
  <c r="G140" i="3"/>
  <c r="K140" i="3" s="1"/>
  <c r="G148" i="3"/>
  <c r="K148" i="3" s="1"/>
  <c r="G156" i="3"/>
  <c r="K156" i="3" s="1"/>
  <c r="G172" i="3"/>
  <c r="K172" i="3" s="1"/>
  <c r="G180" i="3"/>
  <c r="K180" i="3" s="1"/>
  <c r="G188" i="3"/>
  <c r="K188" i="3" s="1"/>
  <c r="G204" i="3"/>
  <c r="K204" i="3" s="1"/>
  <c r="G212" i="3"/>
  <c r="K212" i="3" s="1"/>
  <c r="G220" i="3"/>
  <c r="K220" i="3" s="1"/>
  <c r="G228" i="3"/>
  <c r="K228" i="3" s="1"/>
  <c r="G236" i="3"/>
  <c r="K236" i="3" s="1"/>
  <c r="G244" i="3"/>
  <c r="K244" i="3" s="1"/>
  <c r="G252" i="3"/>
  <c r="K252" i="3" s="1"/>
  <c r="G260" i="3"/>
  <c r="K260" i="3" s="1"/>
  <c r="G268" i="3"/>
  <c r="K268" i="3" s="1"/>
  <c r="G276" i="3"/>
  <c r="K276" i="3" s="1"/>
  <c r="G284" i="3"/>
  <c r="K284" i="3" s="1"/>
  <c r="G292" i="3"/>
  <c r="K292" i="3" s="1"/>
  <c r="G300" i="3"/>
  <c r="K300" i="3" s="1"/>
  <c r="G308" i="3"/>
  <c r="K308" i="3" s="1"/>
  <c r="G316" i="3"/>
  <c r="K316" i="3" s="1"/>
  <c r="G324" i="3"/>
  <c r="K324" i="3" s="1"/>
  <c r="G332" i="3"/>
  <c r="K332" i="3" s="1"/>
  <c r="G340" i="3"/>
  <c r="K340" i="3" s="1"/>
  <c r="G348" i="3"/>
  <c r="K348" i="3" s="1"/>
  <c r="G356" i="3"/>
  <c r="K356" i="3" s="1"/>
  <c r="G364" i="3"/>
  <c r="K364" i="3" s="1"/>
  <c r="G372" i="3"/>
  <c r="K372" i="3" s="1"/>
  <c r="G380" i="3"/>
  <c r="K380" i="3" s="1"/>
  <c r="G388" i="3"/>
  <c r="K388" i="3" s="1"/>
  <c r="G396" i="3"/>
  <c r="K396" i="3" s="1"/>
  <c r="G412" i="3"/>
  <c r="K412" i="3" s="1"/>
  <c r="G420" i="3"/>
  <c r="K420" i="3" s="1"/>
  <c r="G436" i="3"/>
  <c r="K436" i="3" s="1"/>
  <c r="G444" i="3"/>
  <c r="K444" i="3" s="1"/>
  <c r="G452" i="3"/>
  <c r="K452" i="3" s="1"/>
  <c r="G460" i="3"/>
  <c r="K460" i="3" s="1"/>
  <c r="G468" i="3"/>
  <c r="K468" i="3" s="1"/>
  <c r="G476" i="3"/>
  <c r="K476" i="3" s="1"/>
  <c r="G484" i="3"/>
  <c r="K484" i="3" s="1"/>
  <c r="G492" i="3"/>
  <c r="K492" i="3" s="1"/>
  <c r="G500" i="3"/>
  <c r="K500" i="3" s="1"/>
  <c r="G508" i="3"/>
  <c r="K508" i="3" s="1"/>
  <c r="G516" i="3"/>
  <c r="K516" i="3" s="1"/>
  <c r="G524" i="3"/>
  <c r="K524" i="3" s="1"/>
  <c r="G532" i="3"/>
  <c r="K532" i="3" s="1"/>
  <c r="G540" i="3"/>
  <c r="K540" i="3" s="1"/>
  <c r="G548" i="3"/>
  <c r="K548" i="3" s="1"/>
  <c r="G556" i="3"/>
  <c r="K556" i="3" s="1"/>
  <c r="G564" i="3"/>
  <c r="K564" i="3" s="1"/>
  <c r="G572" i="3"/>
  <c r="K572" i="3" s="1"/>
  <c r="G10" i="3"/>
  <c r="K10" i="3" s="1"/>
  <c r="G21" i="3"/>
  <c r="K21" i="3" s="1"/>
  <c r="G37" i="3"/>
  <c r="K37" i="3" s="1"/>
  <c r="G45" i="3"/>
  <c r="K45" i="3" s="1"/>
  <c r="G53" i="3"/>
  <c r="K53" i="3" s="1"/>
  <c r="G61" i="3"/>
  <c r="K61" i="3" s="1"/>
  <c r="G69" i="3"/>
  <c r="K69" i="3" s="1"/>
  <c r="G77" i="3"/>
  <c r="K77" i="3" s="1"/>
  <c r="G85" i="3"/>
  <c r="K85" i="3" s="1"/>
  <c r="G93" i="3"/>
  <c r="K93" i="3" s="1"/>
  <c r="G101" i="3"/>
  <c r="K101" i="3" s="1"/>
  <c r="G109" i="3"/>
  <c r="K109" i="3" s="1"/>
  <c r="G117" i="3"/>
  <c r="K117" i="3" s="1"/>
  <c r="G125" i="3"/>
  <c r="K125" i="3" s="1"/>
  <c r="G133" i="3"/>
  <c r="K133" i="3" s="1"/>
  <c r="G141" i="3"/>
  <c r="K141" i="3" s="1"/>
  <c r="G149" i="3"/>
  <c r="K149" i="3" s="1"/>
  <c r="G157" i="3"/>
  <c r="K157" i="3" s="1"/>
  <c r="G165" i="3"/>
  <c r="K165" i="3" s="1"/>
  <c r="G173" i="3"/>
  <c r="K173" i="3" s="1"/>
  <c r="G181" i="3"/>
  <c r="K181" i="3" s="1"/>
  <c r="G189" i="3"/>
  <c r="K189" i="3" s="1"/>
  <c r="G197" i="3"/>
  <c r="K197" i="3" s="1"/>
  <c r="G205" i="3"/>
  <c r="K205" i="3" s="1"/>
  <c r="G213" i="3"/>
  <c r="K213" i="3" s="1"/>
  <c r="G221" i="3"/>
  <c r="K221" i="3" s="1"/>
  <c r="G229" i="3"/>
  <c r="K229" i="3" s="1"/>
  <c r="G237" i="3"/>
  <c r="K237" i="3" s="1"/>
  <c r="G245" i="3"/>
  <c r="K245" i="3" s="1"/>
  <c r="G253" i="3"/>
  <c r="K253" i="3" s="1"/>
  <c r="G261" i="3"/>
  <c r="K261" i="3" s="1"/>
  <c r="G269" i="3"/>
  <c r="K269" i="3" s="1"/>
  <c r="G277" i="3"/>
  <c r="K277" i="3" s="1"/>
  <c r="G285" i="3"/>
  <c r="K285" i="3" s="1"/>
  <c r="G293" i="3"/>
  <c r="K293" i="3" s="1"/>
  <c r="G301" i="3"/>
  <c r="K301" i="3" s="1"/>
  <c r="G309" i="3"/>
  <c r="K309" i="3" s="1"/>
  <c r="G317" i="3"/>
  <c r="K317" i="3" s="1"/>
  <c r="G325" i="3"/>
  <c r="K325" i="3" s="1"/>
  <c r="G333" i="3"/>
  <c r="K333" i="3" s="1"/>
  <c r="G341" i="3"/>
  <c r="K341" i="3" s="1"/>
  <c r="G349" i="3"/>
  <c r="K349" i="3" s="1"/>
  <c r="G357" i="3"/>
  <c r="K357" i="3" s="1"/>
  <c r="G365" i="3"/>
  <c r="K365" i="3" s="1"/>
  <c r="G373" i="3"/>
  <c r="K373" i="3" s="1"/>
  <c r="G381" i="3"/>
  <c r="K381" i="3" s="1"/>
  <c r="G389" i="3"/>
  <c r="K389" i="3" s="1"/>
  <c r="G397" i="3"/>
  <c r="K397" i="3" s="1"/>
  <c r="G405" i="3"/>
  <c r="K405" i="3" s="1"/>
  <c r="G413" i="3"/>
  <c r="K413" i="3" s="1"/>
  <c r="G421" i="3"/>
  <c r="K421" i="3" s="1"/>
  <c r="G429" i="3"/>
  <c r="K429" i="3" s="1"/>
  <c r="G437" i="3"/>
  <c r="K437" i="3" s="1"/>
  <c r="G453" i="3"/>
  <c r="K453" i="3" s="1"/>
  <c r="G461" i="3"/>
  <c r="K461" i="3" s="1"/>
  <c r="G469" i="3"/>
  <c r="K469" i="3" s="1"/>
  <c r="G477" i="3"/>
  <c r="K477" i="3" s="1"/>
  <c r="G485" i="3"/>
  <c r="K485" i="3" s="1"/>
  <c r="G493" i="3"/>
  <c r="K493" i="3" s="1"/>
  <c r="G501" i="3"/>
  <c r="K501" i="3" s="1"/>
  <c r="G509" i="3"/>
  <c r="K509" i="3" s="1"/>
  <c r="G533" i="3"/>
  <c r="K533" i="3" s="1"/>
  <c r="G541" i="3"/>
  <c r="K541" i="3" s="1"/>
  <c r="G549" i="3"/>
  <c r="K549" i="3" s="1"/>
  <c r="G557" i="3"/>
  <c r="K557" i="3" s="1"/>
  <c r="G565" i="3"/>
  <c r="K565" i="3" s="1"/>
  <c r="G11" i="3"/>
  <c r="K11" i="3" s="1"/>
  <c r="G22" i="3"/>
  <c r="K22" i="3" s="1"/>
  <c r="G30" i="3"/>
  <c r="K30" i="3" s="1"/>
  <c r="G38" i="3"/>
  <c r="K38" i="3" s="1"/>
  <c r="G46" i="3"/>
  <c r="K46" i="3" s="1"/>
  <c r="G54" i="3"/>
  <c r="K54" i="3" s="1"/>
  <c r="G62" i="3"/>
  <c r="K62" i="3" s="1"/>
  <c r="G70" i="3"/>
  <c r="K70" i="3" s="1"/>
  <c r="G78" i="3"/>
  <c r="K78" i="3" s="1"/>
  <c r="G86" i="3"/>
  <c r="K86" i="3" s="1"/>
  <c r="G94" i="3"/>
  <c r="K94" i="3" s="1"/>
  <c r="G102" i="3"/>
  <c r="K102" i="3" s="1"/>
  <c r="G110" i="3"/>
  <c r="K110" i="3" s="1"/>
  <c r="G118" i="3"/>
  <c r="K118" i="3" s="1"/>
  <c r="G126" i="3"/>
  <c r="K126" i="3" s="1"/>
  <c r="G134" i="3"/>
  <c r="K134" i="3" s="1"/>
  <c r="G142" i="3"/>
  <c r="K142" i="3" s="1"/>
  <c r="G150" i="3"/>
  <c r="K150" i="3" s="1"/>
  <c r="G158" i="3"/>
  <c r="K158" i="3" s="1"/>
  <c r="G166" i="3"/>
  <c r="K166" i="3" s="1"/>
  <c r="G182" i="3"/>
  <c r="K182" i="3" s="1"/>
  <c r="G190" i="3"/>
  <c r="K190" i="3" s="1"/>
  <c r="G198" i="3"/>
  <c r="K198" i="3" s="1"/>
  <c r="G214" i="3"/>
  <c r="K214" i="3" s="1"/>
  <c r="G222" i="3"/>
  <c r="K222" i="3" s="1"/>
  <c r="G238" i="3"/>
  <c r="K238" i="3" s="1"/>
  <c r="G246" i="3"/>
  <c r="K246" i="3" s="1"/>
  <c r="G254" i="3"/>
  <c r="K254" i="3" s="1"/>
  <c r="G262" i="3"/>
  <c r="K262" i="3" s="1"/>
  <c r="G278" i="3"/>
  <c r="K278" i="3" s="1"/>
  <c r="G286" i="3"/>
  <c r="K286" i="3" s="1"/>
  <c r="G294" i="3"/>
  <c r="K294" i="3" s="1"/>
  <c r="G302" i="3"/>
  <c r="K302" i="3" s="1"/>
  <c r="G310" i="3"/>
  <c r="K310" i="3" s="1"/>
  <c r="G318" i="3"/>
  <c r="K318" i="3" s="1"/>
  <c r="G326" i="3"/>
  <c r="K326" i="3" s="1"/>
  <c r="G334" i="3"/>
  <c r="K334" i="3" s="1"/>
  <c r="G342" i="3"/>
  <c r="K342" i="3" s="1"/>
  <c r="G350" i="3"/>
  <c r="K350" i="3" s="1"/>
  <c r="G358" i="3"/>
  <c r="K358" i="3" s="1"/>
  <c r="G366" i="3"/>
  <c r="K366" i="3" s="1"/>
  <c r="G374" i="3"/>
  <c r="K374" i="3" s="1"/>
  <c r="G382" i="3"/>
  <c r="K382" i="3" s="1"/>
  <c r="G390" i="3"/>
  <c r="K390" i="3" s="1"/>
  <c r="G398" i="3"/>
  <c r="K398" i="3" s="1"/>
  <c r="G406" i="3"/>
  <c r="K406" i="3" s="1"/>
  <c r="G414" i="3"/>
  <c r="K414" i="3" s="1"/>
  <c r="G422" i="3"/>
  <c r="K422" i="3" s="1"/>
  <c r="G430" i="3"/>
  <c r="K430" i="3" s="1"/>
  <c r="G438" i="3"/>
  <c r="K438" i="3" s="1"/>
  <c r="G446" i="3"/>
  <c r="K446" i="3" s="1"/>
  <c r="G454" i="3"/>
  <c r="K454" i="3" s="1"/>
  <c r="G462" i="3"/>
  <c r="K462" i="3" s="1"/>
  <c r="G470" i="3"/>
  <c r="K470" i="3" s="1"/>
  <c r="G478" i="3"/>
  <c r="K478" i="3" s="1"/>
  <c r="G486" i="3"/>
  <c r="K486" i="3" s="1"/>
  <c r="G494" i="3"/>
  <c r="K494" i="3" s="1"/>
  <c r="G502" i="3"/>
  <c r="K502" i="3" s="1"/>
  <c r="G510" i="3"/>
  <c r="K510" i="3" s="1"/>
  <c r="G518" i="3"/>
  <c r="K518" i="3" s="1"/>
  <c r="G526" i="3"/>
  <c r="K526" i="3" s="1"/>
  <c r="G534" i="3"/>
  <c r="K534" i="3" s="1"/>
  <c r="G542" i="3"/>
  <c r="K542" i="3" s="1"/>
  <c r="G550" i="3"/>
  <c r="K550" i="3" s="1"/>
  <c r="G558" i="3"/>
  <c r="K558" i="3" s="1"/>
  <c r="G566" i="3"/>
  <c r="K566" i="3" s="1"/>
  <c r="G574" i="3"/>
  <c r="K574" i="3" s="1"/>
  <c r="G13" i="3"/>
  <c r="K13" i="3" s="1"/>
  <c r="G23" i="3"/>
  <c r="K23" i="3" s="1"/>
  <c r="G39" i="3"/>
  <c r="K39" i="3" s="1"/>
  <c r="G47" i="3"/>
  <c r="K47" i="3" s="1"/>
  <c r="G63" i="3"/>
  <c r="K63" i="3" s="1"/>
  <c r="G71" i="3"/>
  <c r="K71" i="3" s="1"/>
  <c r="G79" i="3"/>
  <c r="K79" i="3" s="1"/>
  <c r="G87" i="3"/>
  <c r="K87" i="3" s="1"/>
  <c r="G95" i="3"/>
  <c r="K95" i="3" s="1"/>
  <c r="G103" i="3"/>
  <c r="K103" i="3" s="1"/>
  <c r="G111" i="3"/>
  <c r="K111" i="3" s="1"/>
  <c r="G119" i="3"/>
  <c r="K119" i="3" s="1"/>
  <c r="G135" i="3"/>
  <c r="K135" i="3" s="1"/>
  <c r="G143" i="3"/>
  <c r="K143" i="3" s="1"/>
  <c r="G151" i="3"/>
  <c r="K151" i="3" s="1"/>
  <c r="G159" i="3"/>
  <c r="K159" i="3" s="1"/>
  <c r="G167" i="3"/>
  <c r="K167" i="3" s="1"/>
  <c r="G175" i="3"/>
  <c r="K175" i="3" s="1"/>
  <c r="G183" i="3"/>
  <c r="K183" i="3" s="1"/>
  <c r="G199" i="3"/>
  <c r="K199" i="3" s="1"/>
  <c r="G207" i="3"/>
  <c r="K207" i="3" s="1"/>
  <c r="G215" i="3"/>
  <c r="K215" i="3" s="1"/>
  <c r="G223" i="3"/>
  <c r="K223" i="3" s="1"/>
  <c r="G231" i="3"/>
  <c r="K231" i="3" s="1"/>
  <c r="G239" i="3"/>
  <c r="K239" i="3" s="1"/>
  <c r="G247" i="3"/>
  <c r="K247" i="3" s="1"/>
  <c r="G263" i="3"/>
  <c r="K263" i="3" s="1"/>
  <c r="G271" i="3"/>
  <c r="K271" i="3" s="1"/>
  <c r="G287" i="3"/>
  <c r="K287" i="3" s="1"/>
  <c r="G295" i="3"/>
  <c r="K295" i="3" s="1"/>
  <c r="G303" i="3"/>
  <c r="K303" i="3" s="1"/>
  <c r="G311" i="3"/>
  <c r="K311" i="3" s="1"/>
  <c r="G319" i="3"/>
  <c r="K319" i="3" s="1"/>
  <c r="G327" i="3"/>
  <c r="K327" i="3" s="1"/>
  <c r="G335" i="3"/>
  <c r="K335" i="3" s="1"/>
  <c r="G343" i="3"/>
  <c r="K343" i="3" s="1"/>
  <c r="G351" i="3"/>
  <c r="K351" i="3" s="1"/>
  <c r="G359" i="3"/>
  <c r="K359" i="3" s="1"/>
  <c r="G375" i="3"/>
  <c r="K375" i="3" s="1"/>
  <c r="G383" i="3"/>
  <c r="K383" i="3" s="1"/>
  <c r="G391" i="3"/>
  <c r="K391" i="3" s="1"/>
  <c r="G399" i="3"/>
  <c r="K399" i="3" s="1"/>
  <c r="G407" i="3"/>
  <c r="K407" i="3" s="1"/>
  <c r="G415" i="3"/>
  <c r="K415" i="3" s="1"/>
  <c r="G423" i="3"/>
  <c r="K423" i="3" s="1"/>
  <c r="G431" i="3"/>
  <c r="K431" i="3" s="1"/>
  <c r="G439" i="3"/>
  <c r="K439" i="3" s="1"/>
  <c r="G455" i="3"/>
  <c r="K455" i="3" s="1"/>
  <c r="G463" i="3"/>
  <c r="K463" i="3" s="1"/>
  <c r="G471" i="3"/>
  <c r="K471" i="3" s="1"/>
  <c r="G479" i="3"/>
  <c r="K479" i="3" s="1"/>
  <c r="G487" i="3"/>
  <c r="K487" i="3" s="1"/>
  <c r="G495" i="3"/>
  <c r="K495" i="3" s="1"/>
  <c r="G503" i="3"/>
  <c r="K503" i="3" s="1"/>
  <c r="G511" i="3"/>
  <c r="K511" i="3" s="1"/>
  <c r="G519" i="3"/>
  <c r="K519" i="3" s="1"/>
  <c r="G527" i="3"/>
  <c r="K527" i="3" s="1"/>
  <c r="G535" i="3"/>
  <c r="K535" i="3" s="1"/>
  <c r="G543" i="3"/>
  <c r="K543" i="3" s="1"/>
  <c r="G551" i="3"/>
  <c r="K551" i="3" s="1"/>
  <c r="G559" i="3"/>
  <c r="K559" i="3" s="1"/>
  <c r="G567" i="3"/>
  <c r="K567" i="3" s="1"/>
  <c r="G575" i="3"/>
  <c r="K575" i="3" s="1"/>
  <c r="G14" i="3"/>
  <c r="K14" i="3" s="1"/>
  <c r="G24" i="3"/>
  <c r="K24" i="3" s="1"/>
  <c r="G32" i="3"/>
  <c r="K32" i="3" s="1"/>
  <c r="G40" i="3"/>
  <c r="K40" i="3" s="1"/>
  <c r="G48" i="3"/>
  <c r="K48" i="3" s="1"/>
  <c r="G56" i="3"/>
  <c r="K56" i="3" s="1"/>
  <c r="G64" i="3"/>
  <c r="K64" i="3" s="1"/>
  <c r="G72" i="3"/>
  <c r="K72" i="3" s="1"/>
  <c r="G80" i="3"/>
  <c r="K80" i="3" s="1"/>
  <c r="G88" i="3"/>
  <c r="K88" i="3" s="1"/>
  <c r="G104" i="3"/>
  <c r="K104" i="3" s="1"/>
  <c r="G112" i="3"/>
  <c r="K112" i="3" s="1"/>
  <c r="G120" i="3"/>
  <c r="K120" i="3" s="1"/>
  <c r="G128" i="3"/>
  <c r="K128" i="3" s="1"/>
  <c r="G136" i="3"/>
  <c r="K136" i="3" s="1"/>
  <c r="G152" i="3"/>
  <c r="K152" i="3" s="1"/>
  <c r="G160" i="3"/>
  <c r="K160" i="3" s="1"/>
  <c r="G168" i="3"/>
  <c r="K168" i="3" s="1"/>
  <c r="G176" i="3"/>
  <c r="K176" i="3" s="1"/>
  <c r="G184" i="3"/>
  <c r="K184" i="3" s="1"/>
  <c r="G192" i="3"/>
  <c r="K192" i="3" s="1"/>
  <c r="G200" i="3"/>
  <c r="K200" i="3" s="1"/>
  <c r="G208" i="3"/>
  <c r="K208" i="3" s="1"/>
  <c r="G224" i="3"/>
  <c r="K224" i="3" s="1"/>
  <c r="G232" i="3"/>
  <c r="K232" i="3" s="1"/>
  <c r="G240" i="3"/>
  <c r="K240" i="3" s="1"/>
  <c r="G248" i="3"/>
  <c r="K248" i="3" s="1"/>
  <c r="G256" i="3"/>
  <c r="K256" i="3" s="1"/>
  <c r="G264" i="3"/>
  <c r="K264" i="3" s="1"/>
  <c r="G272" i="3"/>
  <c r="K272" i="3" s="1"/>
  <c r="G280" i="3"/>
  <c r="K280" i="3" s="1"/>
  <c r="G288" i="3"/>
  <c r="K288" i="3" s="1"/>
  <c r="G296" i="3"/>
  <c r="K296" i="3" s="1"/>
  <c r="G304" i="3"/>
  <c r="K304" i="3" s="1"/>
  <c r="G312" i="3"/>
  <c r="K312" i="3" s="1"/>
  <c r="G320" i="3"/>
  <c r="K320" i="3" s="1"/>
  <c r="G328" i="3"/>
  <c r="K328" i="3" s="1"/>
  <c r="G336" i="3"/>
  <c r="K336" i="3" s="1"/>
  <c r="G344" i="3"/>
  <c r="K344" i="3" s="1"/>
  <c r="G352" i="3"/>
  <c r="K352" i="3" s="1"/>
  <c r="G360" i="3"/>
  <c r="K360" i="3" s="1"/>
  <c r="G368" i="3"/>
  <c r="K368" i="3" s="1"/>
  <c r="G376" i="3"/>
  <c r="K376" i="3" s="1"/>
  <c r="G384" i="3"/>
  <c r="K384" i="3" s="1"/>
  <c r="G400" i="3"/>
  <c r="K400" i="3" s="1"/>
  <c r="G416" i="3"/>
  <c r="K416" i="3" s="1"/>
  <c r="G424" i="3"/>
  <c r="K424" i="3" s="1"/>
  <c r="G432" i="3"/>
  <c r="K432" i="3" s="1"/>
  <c r="G440" i="3"/>
  <c r="K440" i="3" s="1"/>
  <c r="G448" i="3"/>
  <c r="K448" i="3" s="1"/>
  <c r="G456" i="3"/>
  <c r="K456" i="3" s="1"/>
  <c r="G464" i="3"/>
  <c r="K464" i="3" s="1"/>
  <c r="G472" i="3"/>
  <c r="K472" i="3" s="1"/>
  <c r="G480" i="3"/>
  <c r="K480" i="3" s="1"/>
  <c r="G488" i="3"/>
  <c r="K488" i="3" s="1"/>
  <c r="G496" i="3"/>
  <c r="K496" i="3" s="1"/>
  <c r="G504" i="3"/>
  <c r="K504" i="3" s="1"/>
  <c r="G512" i="3"/>
  <c r="K512" i="3" s="1"/>
  <c r="G520" i="3"/>
  <c r="K520" i="3" s="1"/>
  <c r="G528" i="3"/>
  <c r="K528" i="3" s="1"/>
  <c r="G536" i="3"/>
  <c r="K536" i="3" s="1"/>
  <c r="G544" i="3"/>
  <c r="K544" i="3" s="1"/>
  <c r="G552" i="3"/>
  <c r="K552" i="3" s="1"/>
  <c r="G568" i="3"/>
  <c r="K568" i="3" s="1"/>
  <c r="G15" i="3"/>
  <c r="K15" i="3" s="1"/>
  <c r="G25" i="3"/>
  <c r="K25" i="3" s="1"/>
  <c r="G33" i="3"/>
  <c r="K33" i="3" s="1"/>
  <c r="G41" i="3"/>
  <c r="K41" i="3" s="1"/>
  <c r="G49" i="3"/>
  <c r="K49" i="3" s="1"/>
  <c r="G57" i="3"/>
  <c r="K57" i="3" s="1"/>
  <c r="G73" i="3"/>
  <c r="K73" i="3" s="1"/>
  <c r="G81" i="3"/>
  <c r="K81" i="3" s="1"/>
  <c r="G89" i="3"/>
  <c r="K89" i="3" s="1"/>
  <c r="G97" i="3"/>
  <c r="K97" i="3" s="1"/>
  <c r="G105" i="3"/>
  <c r="K105" i="3" s="1"/>
  <c r="G113" i="3"/>
  <c r="K113" i="3" s="1"/>
  <c r="G121" i="3"/>
  <c r="K121" i="3" s="1"/>
  <c r="G129" i="3"/>
  <c r="K129" i="3" s="1"/>
  <c r="G137" i="3"/>
  <c r="K137" i="3" s="1"/>
  <c r="G145" i="3"/>
  <c r="K145" i="3" s="1"/>
  <c r="G153" i="3"/>
  <c r="K153" i="3" s="1"/>
  <c r="G161" i="3"/>
  <c r="K161" i="3" s="1"/>
  <c r="G169" i="3"/>
  <c r="K169" i="3" s="1"/>
  <c r="G177" i="3"/>
  <c r="K177" i="3" s="1"/>
  <c r="G185" i="3"/>
  <c r="K185" i="3" s="1"/>
  <c r="G193" i="3"/>
  <c r="K193" i="3" s="1"/>
  <c r="G209" i="3"/>
  <c r="K209" i="3" s="1"/>
  <c r="G217" i="3"/>
  <c r="K217" i="3" s="1"/>
  <c r="G225" i="3"/>
  <c r="K225" i="3" s="1"/>
  <c r="G241" i="3"/>
  <c r="K241" i="3" s="1"/>
  <c r="G249" i="3"/>
  <c r="K249" i="3" s="1"/>
  <c r="G257" i="3"/>
  <c r="K257" i="3" s="1"/>
  <c r="G265" i="3"/>
  <c r="K265" i="3" s="1"/>
  <c r="G273" i="3"/>
  <c r="K273" i="3" s="1"/>
  <c r="G281" i="3"/>
  <c r="K281" i="3" s="1"/>
  <c r="G289" i="3"/>
  <c r="K289" i="3" s="1"/>
  <c r="G297" i="3"/>
  <c r="K297" i="3" s="1"/>
  <c r="G305" i="3"/>
  <c r="K305" i="3" s="1"/>
  <c r="G313" i="3"/>
  <c r="K313" i="3" s="1"/>
  <c r="G321" i="3"/>
  <c r="K321" i="3" s="1"/>
  <c r="G329" i="3"/>
  <c r="K329" i="3" s="1"/>
  <c r="G337" i="3"/>
  <c r="K337" i="3" s="1"/>
  <c r="G345" i="3"/>
  <c r="K345" i="3" s="1"/>
  <c r="G361" i="3"/>
  <c r="K361" i="3" s="1"/>
  <c r="G369" i="3"/>
  <c r="K369" i="3" s="1"/>
  <c r="G377" i="3"/>
  <c r="K377" i="3" s="1"/>
  <c r="G385" i="3"/>
  <c r="K385" i="3" s="1"/>
  <c r="G393" i="3"/>
  <c r="K393" i="3" s="1"/>
  <c r="G401" i="3"/>
  <c r="K401" i="3" s="1"/>
  <c r="G409" i="3"/>
  <c r="K409" i="3" s="1"/>
  <c r="G417" i="3"/>
  <c r="K417" i="3" s="1"/>
  <c r="G425" i="3"/>
  <c r="K425" i="3" s="1"/>
  <c r="G433" i="3"/>
  <c r="K433" i="3" s="1"/>
  <c r="G441" i="3"/>
  <c r="K441" i="3" s="1"/>
  <c r="G449" i="3"/>
  <c r="K449" i="3" s="1"/>
  <c r="G457" i="3"/>
  <c r="K457" i="3" s="1"/>
  <c r="G465" i="3"/>
  <c r="K465" i="3" s="1"/>
  <c r="G473" i="3"/>
  <c r="K473" i="3" s="1"/>
  <c r="G481" i="3"/>
  <c r="K481" i="3" s="1"/>
  <c r="G489" i="3"/>
  <c r="K489" i="3" s="1"/>
  <c r="G497" i="3"/>
  <c r="K497" i="3" s="1"/>
  <c r="G505" i="3"/>
  <c r="K505" i="3" s="1"/>
  <c r="G513" i="3"/>
  <c r="K513" i="3" s="1"/>
  <c r="G521" i="3"/>
  <c r="K521" i="3" s="1"/>
  <c r="G529" i="3"/>
  <c r="K529" i="3" s="1"/>
  <c r="G545" i="3"/>
  <c r="K545" i="3" s="1"/>
  <c r="G553" i="3"/>
  <c r="K553" i="3" s="1"/>
  <c r="G561" i="3"/>
  <c r="K561" i="3" s="1"/>
  <c r="G569" i="3"/>
  <c r="K569" i="3" s="1"/>
  <c r="G577" i="3"/>
  <c r="K577" i="3" s="1"/>
  <c r="G576" i="3"/>
  <c r="K576" i="3" s="1"/>
  <c r="G7" i="3"/>
  <c r="F580" i="3"/>
  <c r="F581" i="3" s="1"/>
  <c r="K8" i="3" l="1"/>
  <c r="K7" i="3"/>
  <c r="K6" i="3"/>
</calcChain>
</file>

<file path=xl/sharedStrings.xml><?xml version="1.0" encoding="utf-8"?>
<sst xmlns="http://schemas.openxmlformats.org/spreadsheetml/2006/main" count="1309" uniqueCount="787">
  <si>
    <t>IMPERMEABILIZACOES E PROTECOES</t>
  </si>
  <si>
    <t>ARGAMASSAS</t>
  </si>
  <si>
    <t>CERAMICAS</t>
  </si>
  <si>
    <t xml:space="preserve">M2    </t>
  </si>
  <si>
    <t xml:space="preserve">M     </t>
  </si>
  <si>
    <t xml:space="preserve">KG    </t>
  </si>
  <si>
    <t>FORMAS PARA SUPERESTRUTURA</t>
  </si>
  <si>
    <t>ARMACAO CA-50</t>
  </si>
  <si>
    <t>CODIGO</t>
  </si>
  <si>
    <t>UNID. MEDIDA</t>
  </si>
  <si>
    <t>DESCRIÇÃO DO SERVIÇO</t>
  </si>
  <si>
    <t>ARMACAO EM TELAS</t>
  </si>
  <si>
    <t xml:space="preserve">M3    </t>
  </si>
  <si>
    <t>ALVENARIA</t>
  </si>
  <si>
    <t/>
  </si>
  <si>
    <t>VALOR TOTAL ESTIMADO DO ITEM</t>
  </si>
  <si>
    <t>QUANTIDADE
ESTIMADA</t>
  </si>
  <si>
    <t>ARMAÇÃO DE PILAR OU VIGA DE UMA ESTRUTURA CONVENCIONAL DE CONCRETO ARMADO UTILIZANDO AÇO CA 50 DE 6,3 MM - MONTAGEM</t>
  </si>
  <si>
    <t>ARMAÇÃO DE PILAR OU VIGA DE UMA ESTRUTURA CONVENCIONAL DE CONCRETO ARMADO UTILIZANDO AÇO CA 50 DE 12,5 MM - MONTAGEM</t>
  </si>
  <si>
    <t>ARMAÇÃO DE PILAR OU VIGA DE UMA ESTRUTURA CONVENCIONAL DE CONCRETO ARMADO UTILIZANDO AÇO CA60 DE 5,00 MM - MONTAGEM</t>
  </si>
  <si>
    <t>CONCRETO FCK = 15MPA TRAÇO 1:3,4:3,5 (CIMENTO,AREIA MÉDIA,BRITA 1) ,PREPARO MANUAL</t>
  </si>
  <si>
    <t>CONCRETO FCK =15 MPA TRAÇO 1:3,4:3,5 (CIMENTO,AREIA MÉDIA,BRITA 1), PREPARO MECÂNICO COM BETONEIRA 400 L</t>
  </si>
  <si>
    <t>EXECUÇÃO DE PATIO/ESTACIONAMENTOE EM PISO INTERTRAVADO, COM BLOCO RETANGULAR DE 20 X 10 CM, ESPESSURA 10 CM. AF_12/2015</t>
  </si>
  <si>
    <t>EXECUÇÃO DE PAVIMENTO EM PISO INTERTRAVADO , COM BLOCO SEXTAVADO DE 25 X 25 CM, ESPESSURA 10CM. AF_12/2015</t>
  </si>
  <si>
    <t>DEMOLIÇÃO DE LAJES DE FORMA MANUAL, SEM REAPROVEITAMENTO. AF_ 12/2017</t>
  </si>
  <si>
    <t>DEMOLIÇÃO DE LAJES, DE FORMA MECANIZADA COM MARTELETE, SEM REAPROVEITAMENTO. AF_ 12/2017</t>
  </si>
  <si>
    <t>DEMOLIÇÃO DE PILARES E VIGAS EM CONCRETO ARMADO, DE FORMA MANUAL, SEM REAPROVEITAMENTO</t>
  </si>
  <si>
    <t>DEMOLIÇÃO DE PILARES E VIGAS EM CONCRETO ARMADO, DE FORMA MECANIZADA COM MARTELETE, SEM REAPROVEITAMENTO</t>
  </si>
  <si>
    <t>TRATAMENTO DE RALO OU PONTO EMERGENTE COM IMPERMEABILIZANTE SEMI-FLEXÍVEL REFORÇADO COM VEU DE POLIÉSTER (MAV). AF_06/2018</t>
  </si>
  <si>
    <t>PISO CIMENTADO, TRAÇO 1:3 (CIMENTO E AREIA), ACABAMENTO LISO, ESPESSURA 2,0 CM, PREPARO MECÂNICO DA ARGAMASSA. AF_06/2018</t>
  </si>
  <si>
    <t>PISO CIMENTADO, TRAÇO 1:3 (CIMENTO E AREIA), ACABAMENTO LISO, ESPESSURA 3,0 CM, PREPARO MECÂNICO DA ARGAMASSA. AF_06/2018</t>
  </si>
  <si>
    <t>PISO CIMENTADO, TRAÇO 1:3 (CIMENTO E AREIA), ACABAMENTO RÚSTICO, ESPESSURA 2,0 CM, PREPARO MECÂNICO DA ARGAMASSA. AF_06/2018</t>
  </si>
  <si>
    <t>PISO CIMENTADO, TRAÇO 1:3 (CIMENTO E AREIA), ACABAMENTO RÚSTICO, ESPESSURA 3,0 CM, PREPARO MECÂNICO DA ARGAMASSA. AF_06/2018</t>
  </si>
  <si>
    <t>M</t>
  </si>
  <si>
    <t>CHP</t>
  </si>
  <si>
    <t>PAREDE</t>
  </si>
  <si>
    <t>M2</t>
  </si>
  <si>
    <t>FECHAMENTOS E PROTEÇÕES</t>
  </si>
  <si>
    <t>TAPUME COM COMPENSADO DE MADEIRA. AF_05/2018</t>
  </si>
  <si>
    <t>KG</t>
  </si>
  <si>
    <t>UN</t>
  </si>
  <si>
    <t>DEMOLIÇÃO DE RODAPÉ CERÂMICO, DE FORMA MANUAL, SEM REAPROVEITAMENTO. AF_12/2017</t>
  </si>
  <si>
    <t>ACABAMENTOS PARA FORRO (RODA-FORRO EM PERFIL METÁLICO E PLÁSTICO). AF_05/2017</t>
  </si>
  <si>
    <t>SOLEIRAS E RODAPÉS</t>
  </si>
  <si>
    <t>BETONEIRAS E MISTURADORES</t>
  </si>
  <si>
    <t>H</t>
  </si>
  <si>
    <t>CHI</t>
  </si>
  <si>
    <t>M3</t>
  </si>
  <si>
    <t>GRAUTEAMENTO VERTICAL EM ALVENARIA ESTRUTURAL. AF_01/2015</t>
  </si>
  <si>
    <t>DEMOLIÇÃO DE ALVENARIA DE BLOCO FURADO, DE FORMA MANUAL, COM REAPROVEITAMENTO. AF_12/2017</t>
  </si>
  <si>
    <t>DEMOLIÇÃO DE ALVENARIA DE TIJOLO MACIÇO, DE FORMA MANUAL, SEM REAPROVEITAMENTO. AF_12/2017</t>
  </si>
  <si>
    <t>SERVIÇOS DIVERSOS</t>
  </si>
  <si>
    <t>MÊS</t>
  </si>
  <si>
    <t>TÉCNICO EM SEGURANÇA DO TRABALHO COM ENCARGOS COMPLEMENTARES</t>
  </si>
  <si>
    <t>CANTEIRO DE OBRAS</t>
  </si>
  <si>
    <t xml:space="preserve">REMOÇÃO DE TAPUME/ CHAPAS METÁLICAS E DE MADEIRA, DE FORMA MANUAL, SEM REAPROVEITAMENTO. </t>
  </si>
  <si>
    <t>FABRICAÇÃO DE FÔRMA PARA PILARES E ESTRUTURAS SIMILARES, EM CHAPA DE MADEIRA COMPENSADA RESINADA, E = 17 MM.</t>
  </si>
  <si>
    <t>FABRICAÇÃO DE FÔRMA PARA VIGAS, EM CHAPA DE MADEIRA COMPENSADA RESINADA, E = 17 MM.</t>
  </si>
  <si>
    <t>FABRICAÇÃO DE FÔRMA PARA PILARES E ESTRUTURAS SIMILARES, EM MADEIRA SERRADA, E=25 MM.</t>
  </si>
  <si>
    <t xml:space="preserve">FABRICAÇÃO DE FÔRMA PARA VIGAS, COM MADEIRA SERRADA, E = 25 MM. </t>
  </si>
  <si>
    <t>FABRICAÇÃO DE ESCORAS DO TIPO PONTALETE, EM MADEIRA, PARA PÉ-DIREITO SIMPLES</t>
  </si>
  <si>
    <t>97104</t>
  </si>
  <si>
    <t xml:space="preserve">EXECUÇÃO DE PAVIMENTO DE CONCRETO SIMPLES (PCS), FCK = 40 MPA, CAMADA     COM ESPESSURA DE 15,0 CM.                  </t>
  </si>
  <si>
    <t>BARRAS DE AÇO</t>
  </si>
  <si>
    <t>OUTROS SERVIÇOS</t>
  </si>
  <si>
    <t>97114</t>
  </si>
  <si>
    <t>EXECUÇÃO DE JUNTAS DE CONTRAÇÃO PARA PAVIMENTOS DE CONCRETO.</t>
  </si>
  <si>
    <t>LIMPEZA DE ENTULHO</t>
  </si>
  <si>
    <t xml:space="preserve">CAMINHÃO BASCULANTE 14 M3, COM CAVALO MECÂNICO DE CAPACIDADE MÁXIMA DE TRAÇÃO COMBINADO DE 36000 KG, POTÊNCIA 286 CV, INCLUSIVE SEMIREBOQUE COM CAÇAMBA METÁLICA - CHI DIURNO. </t>
  </si>
  <si>
    <t xml:space="preserve">98524 </t>
  </si>
  <si>
    <t>LIMPEZA MANUAL DE VEGETAÇÃO EM TERRENO COM ENXADA.</t>
  </si>
  <si>
    <t xml:space="preserve"> 5680</t>
  </si>
  <si>
    <t xml:space="preserve">RETROESCAVADEIRA SOBRE RODAS COM CARREGADEIRA, TRAÇÃO 4X2, POTÊNCIA LÍQ. 79 HP, CAÇAMBA CARREG. CAP. MÍN. 1 M3, CAÇAMBA RETRO CAP. 0,20 M3, PESO OPERACIONAL MÍN. 6.570 KG, PROFUNDIDADE ESCAVAÇÃO MÁX. 4,37 M </t>
  </si>
  <si>
    <t xml:space="preserve"> 5681</t>
  </si>
  <si>
    <t>ARMAÇÃO DE LAJE DE UMA ESTRUTURA CONVENCIONAL DE CONCRETO ARMADO EM UM EDIFÍCIO DE MÚLTIPLOS PAVIMENTOS UTILIZANDO AÇO CA-60 DE 4,2 MM - MONTAGEM.</t>
  </si>
  <si>
    <t xml:space="preserve">ARMAÇÃO DE LAJE DE UMA ESTRUTURA CONVENCIONAL DE CONCRETO ARMADO EM UM EDIFÍCIO DE MÚLTIPLOS PAVIMENTOS UTILIZANDO AÇO CA-50 DE 6,3 MM - MONTAGEM. </t>
  </si>
  <si>
    <t>CONCRETAGEM DE PAVIMENTOS(CONCRETO SIMPLES)</t>
  </si>
  <si>
    <t>CONCRETAGEM DE PAVIMENTOS(CONCRETO ARMADO)</t>
  </si>
  <si>
    <t>LAJE</t>
  </si>
  <si>
    <t>LAJE PRÉ-MOLDADA UNIDIRECIONAL, BIAPOIADA, PARA FORRO, ENCHIMENTO EM CERÂMICA, VIGOTA CONVENCIONAL, ALTURA TOTAL DA LAJE (ENCHIMENTO+CAPA) = (8+3).</t>
  </si>
  <si>
    <t>FABRICAÇÃO, MONTAGEM E DESMONTAGEM DE FÔRMA PARA SAPATA, EM MADEIRA SERRADA, E=25 MM, 1 UTILIZAÇÃO.</t>
  </si>
  <si>
    <t>PEDRA PORTUGUESA OU PETIT PAVE, BRANCA OU PRETA</t>
  </si>
  <si>
    <t>DEMOLIÇÕES</t>
  </si>
  <si>
    <t xml:space="preserve">DEMOLIÇÃO DE ALVENARIA DE BLOCO FURADO, DE FORMA MANUAL, SEM REAPROVEITAMENTO. </t>
  </si>
  <si>
    <t>DEMOLIÇÃO PARCIAL DE PAVIMENTO ASFÁLTICO, DE FORMA MECANIZADA, SEM REAPROVEITAMENTO.</t>
  </si>
  <si>
    <t>BOCAS DE LOBO</t>
  </si>
  <si>
    <t>CERCAMENTO</t>
  </si>
  <si>
    <t xml:space="preserve">CERCA COM MOURÕES DE CONCRETO, RETO, H=3,00 M, ESPAÇAMENTO DE 2,5 M, CRAVADOS 0,5 M, COM 4 FIOS DE ARAME FARPADO Nº 14 CLASSE 250 - FORNECIMENTO E INSTALAÇÃO. </t>
  </si>
  <si>
    <t xml:space="preserve">CERCA COM MOURÕES DE CONCRETO, RETO, H=2,30 M, ESPAÇAMENTO DE 2,5 M, CRAVADOS 0,5 M, COM 4 FIOS DE ARAME FARPADO Nº 14 CLASSE 250 - FORNECIMENTO E INSTALAÇÃO. </t>
  </si>
  <si>
    <t>CERCA COM MOURÕES DE CONCRETO, SEÇÃO "T" PONTA INCLINADA, 10X10 CM, ESPAÇAMENTO DE 2,5 M, CRAVADOS 0,5 M, COM 11 FIOS DE ARAME FARPADO Nº 14  - FORNECIMENTO E INSTALAÇÃO.</t>
  </si>
  <si>
    <t>90777</t>
  </si>
  <si>
    <t>ENGENHEIRO CIVIL DE OBRA JUNIOR COM ENCARGOS COMPLEMENTARES</t>
  </si>
  <si>
    <t>90778</t>
  </si>
  <si>
    <t xml:space="preserve">ENGENHEIRO CIVIL DE OBRA PLENO COM ENCARGOS COMPLEMENTARES </t>
  </si>
  <si>
    <t>90779</t>
  </si>
  <si>
    <t xml:space="preserve">ENGENHEIRO CIVIL DE OBRA SENIOR COM ENCARGOS COMPLEMENTARES </t>
  </si>
  <si>
    <t>TELA PLASTICA LARANJA, TIPO TAPUME PARA SINALIZACAO, MALHA RETANGULAR, ROLO 
1.20 X 50 M (L X C)</t>
  </si>
  <si>
    <t>TELA PLASTICA TECIDA LISTRADA BRANCA E LARANJA, TIPO GUARDA CORPO, EM POLIETILENO MONOFILADO, ROLO 1,20 X 50 M (L X C)</t>
  </si>
  <si>
    <t>AUXILIAR DE ENCANADOR OU BOMBEIRO HIDRÁULICO COM ENCARGOS COMPLEMENTARES</t>
  </si>
  <si>
    <t>LAJE PRÉ-MOLDADA UNIDIRECIONAL, BIAPOIADA, PARA PISO, ENCHIMENTO EM CERÂMICA, VIGOTA CONVENCIONAL, ALTURA TOTAL DA LAJE (ENCHIMENTO+CAPA) = (8+4).</t>
  </si>
  <si>
    <t>ARMAÇÃO PARA EXECUÇÃO DE RADIER, PISO DE CONCRETO OU LAJE SOBRE SOLO, COM USO DE TELA Q-138.</t>
  </si>
  <si>
    <t xml:space="preserve">ARMAÇÃO PARA EXECUÇÃO DE RADIER, PISO DE CONCRETO OU LAJE SOBRE SOLO, COM USO DE TELA Q-196. </t>
  </si>
  <si>
    <t>ALVENARIA DE VEDAÇÃO DE BLOCOS CERÂMICOS FURADOS NA VERTICAL DE 14X19X39 CM (ESPESSURA 14 CM) E ARGAMASSA DE ASSENTAMENTO COM PREPARO EM BETONEIRA.</t>
  </si>
  <si>
    <t>ALVENARIA DE VEDAÇÃO DE BLOCOS CERÂMICOS FURADOS NA VERTICAL DE 14X19X39 CM (ESPESSURA 14 CM) E ARGAMASSA DE ASSENTAMENTO COM PREPARO MANUAL.</t>
  </si>
  <si>
    <t>ALVENARIA DE VEDAÇÃO DE BLOCOS CERÂMICOS FURADOS NA HORIZONTAL DE 14X9 X19 CM (ESPESSURA 14 CM, BLOCO DEITADO) E ARGAMASSA DE ASSENTAMENTO COM PREPARO EM BETONEIRA.</t>
  </si>
  <si>
    <t>ALVENARIA DE VEDAÇÃO DE BLOCOS CERÂMICOS FURADOS NA HORIZONTAL DE 14X9X19 CM (ESPESSURA 14 CM, BLOCO DEITADO) E ARGAMASSA DE ASSENTAMENTO COM PREPARO MANUAL.</t>
  </si>
  <si>
    <t>ALVENARIA DE VEDAÇÃO DE BLOCOS VAZADOS DE CONCRETO DE 9X19X39 CM (ESPESSURA 9 CM) E ARGAMASSA DE ASSENTAMENTO COM PREPARO EM BETONEIRA.</t>
  </si>
  <si>
    <t xml:space="preserve">ALVENARIA DE VEDAÇÃO DE BLOCOS VAZADOS DE CONCRETO DE 9X19X39 CM (ESPESSURA 9 CM) E ARGAMASSA DE ASSENTAMENTO COM PREPARO MANUAL. </t>
  </si>
  <si>
    <t>ALVENARIA DE VEDAÇÃO DE BLOCOS VAZADOS DE CONCRETO DE 14X19X39 CM (ESPESSURA 14 CM) E ARGAMASSA DE ASSENTAMENTO COM PREPARO EM BETONEIRA.</t>
  </si>
  <si>
    <t>ALVENARIA DE VEDAÇÃO DE BLOCOS VAZADOS DE CONCRETO DE 14X19X39 CM (ESPESSURA 14 CM) E ARGAMASSA DE ASSENTAMENTO COM PREPARO MANUAL.</t>
  </si>
  <si>
    <t>PISO EM GRANILITE, MARMORITE OU GRANITINA, AGREGADO COR PRETO, CINZA, PALHA OU BRANCO, E= *8* MM (INCLUSO EXECUCAO)</t>
  </si>
  <si>
    <t>PISO VINÍLICO SEMI-FLEXÍVEL EM PLACAS, PADRÃO LISO, ESPESSURA 3,2 MM, FIXADO COM COLA.</t>
  </si>
  <si>
    <t>PISO EM CONCRETO 20 MPA PREPARO MECÂNICO, ESPESSURA 7CM.</t>
  </si>
  <si>
    <t xml:space="preserve">RODAPÉ EM MADEIRA, ALTURA 7CM, FIXADO COM COLA. </t>
  </si>
  <si>
    <t xml:space="preserve">RODAPÉ EM MADEIRA, ALTURA 7CM, FIXADO COM COLA E PARAFUSOS. </t>
  </si>
  <si>
    <t>CONCERTINA</t>
  </si>
  <si>
    <t>HASTE DE ACO GALVANIZADO PARA FIXACAO DE CONCERTINA 2"/3</t>
  </si>
  <si>
    <t>CONCRETO MAGRO PARA LASTRO , TRAÇO 1:4,5:4,5 (CIMENTO/AREIA MÉDIA/BRITA1) PREPARO MECANICO COM BETONEIRA 400L.</t>
  </si>
  <si>
    <t>DEMOLIÇÃO DE ALVENARIA DE TIJOLO MACIÇO, DE FORMA MANUAL, COM REAPROVEITAMENTO.</t>
  </si>
  <si>
    <t>DEMOLIÇÃO DE ALVENARIA PARA QUALQUER TIPO DE BLOCO, DE FORMA MECANIZADA, SEM REAPROVEITAMENTO.</t>
  </si>
  <si>
    <t>INSTALAÇÃO DE REFORÇO METÁLICO EM PAREDE DRYWALL.</t>
  </si>
  <si>
    <t xml:space="preserve">DEMOLIÇÃO DE ARGAMASSAS, DE FORMA MANUAL, SEM REAPROVEITAMENTO. </t>
  </si>
  <si>
    <t xml:space="preserve">REMOÇÃO DE FORRO DE GESSO, DE FORMA MANUAL, SEM REAPROVEITAMENTO. </t>
  </si>
  <si>
    <t xml:space="preserve">DEMOLIÇÃO DE REVESTIMENTO CERÂMICO, DE FORMA MANUAL, SEM REAPROVEITAMENTO. </t>
  </si>
  <si>
    <t xml:space="preserve">REMOÇÃO DE TRAMA METÁLICA OU DE MADEIRA PARA FORRO, DE FORMA MANUAL, SEM REAPROVEITAMENTO. </t>
  </si>
  <si>
    <t xml:space="preserve">REVESTIMENTO CERÂMICO PARA PISO COM PLACAS TIPO PORCELANATO DE DIMENSÕES 60X60 CM APLICADA EM AMBIENTES DE ÁREA MENOR QUE 5 M2. </t>
  </si>
  <si>
    <t xml:space="preserve">CHAPISCO APLICADO EM  ALVENARIAS E ESTRUTURA DE CONCRETO INTERNAS, COM COLHER DE PEDREIRO. ARGAMASSA TRAÇO 1:3 COM PREPARO EM BETONEIRA 400L. </t>
  </si>
  <si>
    <t xml:space="preserve">CHAPISCO APLICADO SOMENTE NA ESTRUTURA DE CONCRETO DA FACHADA, COM DESEMPENADEIRA DENTADA. ARGAMASSA INDUSTRIALIZADA COM PREPARO EM MISTURADOR 300 KG. </t>
  </si>
  <si>
    <t xml:space="preserve">EMBOÇO, PARA RECEBIMENTO DE CERÂMICA, EM ARGAMASSA TRAÇO 1:2:8, PREPARO MANUAL, APLICADO MANUALMENTE EM FACES INTERNAS DE PAREDESDE AMBIENTES COM ÁREA MAIOR QUE 10M2, ESPESSURA DE 20MM, COM EXECCUÇÃO DE TALISCAS. </t>
  </si>
  <si>
    <t>REVESTIMENTO CERÂMICO PARA PAREDES INTERNAS COM PLACAS TIPO GRÊSOU SEMI-GRÊS DE DIMENSÕES 20X20 CM APLICADAS EM AMBIENTES DE ÁREA MAIOR QUE 5 M² A MEIA ALTURA DAS PAREDES.</t>
  </si>
  <si>
    <t>REVESTIMENTO CERÂMICO PARA PAREDES INTERNAS COM PLACAS TIPO GRÊSOU SEMI-GRÊS DE DIMENSÕES 33X45 CM APLICADAS EM AMBIENTES DE ÁREA MAIOR QUE 5 M² A MEIA ALTURA DAS PAREDES.</t>
  </si>
  <si>
    <t>ACABAMENTOS PARA FORRO (SANCA DE GESSO MONTADA NA OBRA).</t>
  </si>
  <si>
    <t>ACABAMENTOS PARA FORRO (MOLDURA DE GESSO).</t>
  </si>
  <si>
    <t xml:space="preserve">ACABAMENTOS PARA FORRO (MOLDURA EM DRYWALL, COM LARGURA DE 15 CM). </t>
  </si>
  <si>
    <t xml:space="preserve">FORRO DE PVC, LISO, PARA AMBIENTES COMERCIAIS, INCLUSIVE ESTRUTURA DE FIXAÇÃO. </t>
  </si>
  <si>
    <t>FORRO EM RÉGUAS DE PVC, FRISADO, PARA AMBIENTES COMERCIAIS, INCLUSIVE ESTRUTURA DE FIXAÇÃO.</t>
  </si>
  <si>
    <t xml:space="preserve">SOLEIRA EM MÁRMORE, LARGURA 15 CM, ESPESSURA 2,0 CM. </t>
  </si>
  <si>
    <t xml:space="preserve">SOLEIRA EM GRANITO, LARGURA 15 CM, ESPESSURA 2,0 CM. </t>
  </si>
  <si>
    <t xml:space="preserve">RODAPÉ EM MÁRMORE, ALTURA 7 CM. </t>
  </si>
  <si>
    <t>REVESTIMENTO CERÂMICO PARA PISO COM PLACAS TIPO ESMALTADA EXTRA DE DIMENSÕES 35X35 CM APLICADA EM AMBIENTES DE ÁREA MENOR QUE 5 M2.</t>
  </si>
  <si>
    <t xml:space="preserve">REVESTIMENTO CERÂMICO PARA PISO COM PLACAS TIPO PORCELANATO DE DIMENSÕES 45X45 CM APLICADA EM AMBIENTES DE ÁREA ENTRE 5 M2 E 10 M2. </t>
  </si>
  <si>
    <t xml:space="preserve">EXECUÇÃO DE PASSEIO EM PISO INTERTRAVADO, COM BLOCO RETANGULAR COR NATURAL DE 20 X 10 CM, ESPESSURA 6 CM. </t>
  </si>
  <si>
    <t xml:space="preserve">ARGAMASSA TRAÇO 1:5 (CIMENTO E AREIA GROSSA) PARA CHAPISCO CONVENCIONAL, PREPARO MANUAL. </t>
  </si>
  <si>
    <t>ARGAMASSA TRAÇO 1:3 (CIMENTO E AREIA MÉDIA) PARA CONTRAPISO, PREPARO MECÂNICO COM BETONEIRA 400 L.</t>
  </si>
  <si>
    <t>ARGAMASSA TRAÇO 1:1,5:7,5 (CIMENTO, CAL E AREIA MÉDIA) PARA EMBOÇO/MASSA ÚNICA/ASSENTAMENTO DE ALVENARIA DE VEDAÇÃO, PREPARO MECÂNICO COM BETONEIRA 400 L.</t>
  </si>
  <si>
    <t>ARGAMASSA TRAÇO 1:3:12 (CIMENTO, CAL E AREIA MÉDIA) PARA EMBOÇO/MASSA ÚNICA/ASSENTAMENTO DE ALVENARIA DE VEDAÇÃO, PREPARO MECÂNICO COM BETONEIRA 600 L.</t>
  </si>
  <si>
    <t>MARTELETE OU ROMPEDOR PNEUMÁTICO MANUAL, 28 KG, COM SILENCIADOR - CHI DIURNO.</t>
  </si>
  <si>
    <t>MARTELETE OU ROMPEDOR PNEUMÁTICO MANUAL, 28 KG, COM SILENCIADOR - CHP DIURNO.</t>
  </si>
  <si>
    <t xml:space="preserve">BETONEIRA CAPACIDADE NOMINAL DE 400 L, CAPACIDADE DE MISTURA 280 L, MOTOR ELÉTRICO TRIFÁSICO POTÊNCIA DE 2 CV, SEM CARREGADOR - MATERIAIS NA OPERAÇÃO. </t>
  </si>
  <si>
    <t>BETONEIRA CAPACIDADE NOMINAL DE 400 L, CAPACIDADE DE MISTURA 280 L, MOTOR ELÉTRICO TRIFÁSICO POTÊNCIA DE 2 CV, SEM CARREGADOR - MANUTENÇÃO.</t>
  </si>
  <si>
    <t>INSTALACOES HIDROSSANITARIAS</t>
  </si>
  <si>
    <t xml:space="preserve">UN    </t>
  </si>
  <si>
    <t xml:space="preserve">TUBO DE PVC PARA REDE COLETORA DE ESGOTO DE PAREDE MACIÇA, DN 150 MM, JUNTA ELÁSTICA - FORNECIMENTO E ASSENTAMENTO. </t>
  </si>
  <si>
    <t>KIT's DE REGISTRO</t>
  </si>
  <si>
    <t>ENTRADA DE ÁGUA</t>
  </si>
  <si>
    <t>KIT CAVALETE PARA MEDIÇÃO DE ÁGUA - ENTRADA PRINCIPAL, EM AÇO GALVANIZADO DN 40 (1 ½) FORNECIMENTO E INSTALAÇÃO (EXCLUSIVE HIDRÔMETRO).</t>
  </si>
  <si>
    <t>KIT CAVALETE PARA MEDIÇÃO DE ÁGUA - ENTRADA INDIVIDUALIZADA, EM PVC DN 25 (¾), PARA 2 MEDIDORES FORNECIMENTO E INSTALAÇÃO (EXCLUSIVE HIDRÔMETRO).</t>
  </si>
  <si>
    <t xml:space="preserve">KIT CAVALETE PARA MEDIÇÃO DE ÁGUA - ENTRADA INDIVIDUALIZADA, EM PVC DN 25 (¾), PARA 3 MEDIDORES FORNECIMENTO E INSTALAÇÃO (EXCLUSIVE HIDRÔMETRO). </t>
  </si>
  <si>
    <t>TORNEIRA DE BOIA, ROSCÁVEL, 3/4 , FORNECIDA E INSTALADA EM RESERVAÇÃO DE ÁGUA.</t>
  </si>
  <si>
    <t xml:space="preserve">CAIXA D'AGUA EM POLIETILENO 1000 LITROS, COM TAMPA </t>
  </si>
  <si>
    <t>TUBOS DE PVC - AGUA FRIA</t>
  </si>
  <si>
    <t>TUBO, PVC, SOLDÁVEL, DN 25MM, INSTALADO EM RAMAL OU SUB-RAMAL DE ÁGUA - FORNECIMENTO E INSTALAÇÃO.</t>
  </si>
  <si>
    <t>TUBO, PVC, SOLDÁVEL, DN 32MM, INSTALADO EM RAMAL OU SUB-RAMAL DE ÁGUA - FORNECIMENTO E INSTALAÇÃO.</t>
  </si>
  <si>
    <t>TUBO, PVC, SOLDÁVEL, DN 40MM, INSTALADO EM PRUMADA DE ÁGUA - FORNECIMENTO E INSTALAÇÃO.</t>
  </si>
  <si>
    <t>TUBO, PVC, SOLDÁVEL, DN 50MM, INSTALADO EM PRUMADA DE ÁGUA - FORNECIMENTO E INSTALAÇÃO.</t>
  </si>
  <si>
    <t>TUBO, PVC, SOLDÁVEL, DN 60MM, INSTALADO EM PRUMADA DE ÁGUA - FORNECIMENTO E INSTALAÇÃO.</t>
  </si>
  <si>
    <t>89451</t>
  </si>
  <si>
    <t>TUBO, PVC, SOLDÁVEL, DN 75MM, INSTALADO EM PRUMADA DE ÁGUA - FORNECIMENTO E INSTALAÇÃO.</t>
  </si>
  <si>
    <t>CONEXOES DE PVC - AGUA FRIA</t>
  </si>
  <si>
    <t>ADAPTADOR CURTO COM BOLSA E ROSCA PARA REGISTRO, PVC, SOLDÁVEL, DN 25MM X 3/4, INSTALADO EM RAMAL OU SUB-RAMAL DE ÁGUA - FORNECIMENTO E INSTALAÇÃO.</t>
  </si>
  <si>
    <t>ADAPTADOR CURTO COM BOLSA E ROSCA PARA REGISTRO, PVC, SOLDÁVEL, DN 32MM X 1, INSTALADO EM RAMAL OU SUB-RAMAL DE ÁGUA - FORNECIMENTO E INSTALAÇÃO.</t>
  </si>
  <si>
    <t>ADAPTADOR CURTO COM BOLSA E ROSCA PARA REGISTRO, PVC, SOLDÁVEL, DN 40MM X 1.1/4, INSTALADO EM PRUMADA DE ÁGUA - FORNECIMENTO E INSTALAÇÃO.</t>
  </si>
  <si>
    <t>ADAPTADOR CURTO COM BOLSA E ROSCA PARA REGISTRO, PVC, SOLDÁVEL, DN 50MM X 1.1/2, INSTALADO EM PRUMADA DE ÁGUA - FORNECIMENTO E INSTALAÇÃO.</t>
  </si>
  <si>
    <t>ADAPTADOR CURTO COM BOLSA E ROSCA PARA REGISTRO, PVC, SOLDÁVEL, DN 60MM X 2, INSTALADO EM PRUMADA DE ÁGUA - FORNECIMENTO E INSTALAÇÃO.</t>
  </si>
  <si>
    <t>JOELHO 45 GRAUS, PVC, SOLDÁVEL, DN 25MM, INSTALADO EM PRUMADA DE ÁGUA - FORNECIMENTO E INSTALAÇÃO.</t>
  </si>
  <si>
    <t>JOELHO 45 GRAUS, PVC, SOLDÁVEL, DN 32MM, INSTALADO EM PRUMADA DE ÁGUA - FORNECIMENTO E INSTALAÇÃO.</t>
  </si>
  <si>
    <t>JOELHO 45 GRAUS, PVC, SOLDÁVEL, DN 40MM, INSTALADO EM PRUMADA DE ÁGUA - FORNECIMENTO E INSTALAÇÃO.</t>
  </si>
  <si>
    <t>JOELHO 45 GRAUS, PVC, SOLDÁVEL, DN 50MM, INSTALADO EM PRUMADA DE ÁGUA - FORNECIMENTO E INSTALAÇÃO.</t>
  </si>
  <si>
    <t>JOELHO 45 GRAUS, PVC, SOLDÁVEL, DN 60MM, INSTALADO EM PRUMADA DE ÁGUA - FORNECIMENTO E INSTALAÇÃO.</t>
  </si>
  <si>
    <t>JOELHO 90 GRAUS, PVC, SOLDÁVEL, DN 25MM, INSTALADO EM PRUMADA DE ÁGUA - FORNECIMENTO E INSTALAÇÃO.</t>
  </si>
  <si>
    <t>JOELHO 90 GRAUS, PVC, SOLDÁVEL, DN 32MM, INSTALADO EM PRUMADA DE ÁGUA - FORNECIMENTO E INSTALAÇÃO.</t>
  </si>
  <si>
    <t>JOELHO 90 GRAUS, PVC, SOLDÁVEL, DN 40MM, INSTALADO EM PRUMADA DE ÁGUA - FORNECIMENTO E INSTALAÇÃO.</t>
  </si>
  <si>
    <t>JOELHO 90 GRAUS, PVC, SOLDÁVEL, DN 50MM, INSTALADO EM PRUMADA DE ÁGUA - FORNECIMENTO E INSTALAÇÃO.</t>
  </si>
  <si>
    <t>JOELHO 90 GRAUS, PVC, SOLDÁVEL, DN 60MM, INSTALADO EM PRUMADA DE ÁGUA - FORNECIMENTO E INSTALAÇÃO.</t>
  </si>
  <si>
    <t>JOELHO 90 GRAUS, PVC, SOLDÁVEL, DN 25MM, X 3/4 INSTALADO EM RAMAL DE DISTRIBUIÇÃO DE ÁGUA - FORNECIMENTO E INSTALAÇÃO.</t>
  </si>
  <si>
    <t>JOELHO 90 GRAUS COM BUCHA DE LATÃO, PVC, SOLDÁVEL, DN 25MM, X 3/4 INSTALADO EM RAMAL OU SUB-RAMAL DE ÁGUA - FORNECIMENTO E INSTALAÇÃO.</t>
  </si>
  <si>
    <t>CURVA 90 GRAUS, PVC, SOLDÁVEL, DN 25MM, INSTALADO EM RAMAL OU SUB-RAMAL DE ÁGUA - FORNECIMENTO E INSTALAÇÃO.</t>
  </si>
  <si>
    <t>LUVA, PVC, SOLDÁVEL, DN 25MM, INSTALADO EM RAMAL OU SUB-RAMAL DE ÁGUA - FORNECIMENTO E INSTALAÇÃO.</t>
  </si>
  <si>
    <t>LUVA, PVC, SOLDÁVEL, DN 32MM, INSTALADO EM RAMAL OU SUB-RAMAL DE ÁGUA - FORNECIMENTO E INSTALAÇÃO.</t>
  </si>
  <si>
    <t>LUVA DE CORRER, PVC, SOLDÁVEL, DN 25MM, INSTALADO EM RAMAL OU SUB-RAMAL DE ÁGUA - FORNECIMENTO E INSTALAÇÃO.</t>
  </si>
  <si>
    <t>LUVA DE REDUÇÃO, PVC, SOLDÁVEL, DN 25MM X 20MM, INSTALADO EM RAMAL OU SUB-RAMAL DE ÁGUA - FORNECIMENTO E INSTALAÇÃO.</t>
  </si>
  <si>
    <t>LUVA DE REDUÇÃO, PVC, SOLDÁVEL, DN 32MM X 25MM, INSTALADO EM RAMAL OU SUB-RAMAL DE ÁGUA - FORNECIMENTO E INSTALAÇÃO.</t>
  </si>
  <si>
    <t>LUVA COM BUCHA DE LATÃO, PVC, SOLDÁVEL, DN 25MM X 3/4, INSTALADO EM RAMAL OU SUB-RAMAL DE ÁGUA - FORNECIMENTO E INSTALAÇÃO.</t>
  </si>
  <si>
    <t>LUVA SOLDÁVEL E COM ROSCA, PVC, SOLDÁVEL, DN 25MM X 3/4, INSTALADO EM RAMAL OU SUB-RAMAL DE ÁGUA - FORNECIMENTO E INSTALAÇÃO.</t>
  </si>
  <si>
    <t>UNIÃO, PVC, SOLDÁVEL, DN 25MM, INSTALADO EM RAMAL OU SUB-RAMAL DE ÁGUA - FORNECIMENTO E INSTALAÇÃO.</t>
  </si>
  <si>
    <t>UNIÃO, PVC, SOLDÁVEL, DN 32MM, INSTALADO EM RAMAL OU SUB-RAMAL DE ÁGUA - FORNECIMENTO E INSTALAÇÃO.</t>
  </si>
  <si>
    <t>TE, PVC, SOLDÁVEL, DN 25MM, INSTALADO EM RAMAL OU SUB-RAMAL DE ÁGUA - FORNECIMENTO E INSTALAÇÃO.</t>
  </si>
  <si>
    <t>TE, PVC, SOLDÁVEL, DN 32MM, INSTALADO EM RAMAL OU SUB-RAMAL DE ÁGUA - FORNECIMENTO E INSTALAÇÃO.</t>
  </si>
  <si>
    <t>TÊ COM BUCHA DE LATÃO NA BOLSA CENTRAL, PVC, SOLDÁVEL, DN 25MM X 1/2, INSTALADO EM RAMAL OU SUB-RAMAL DE ÁGUA - FORNECIMENTO E INSTALAÇÃO.</t>
  </si>
  <si>
    <t>TÊ COM BUCHA DE LATÃO NA BOLSA CENTRAL, PVC, SOLDÁVEL, DN 25MM X 3/4, INSTALADO EM RAMAL OU SUB-RAMAL DE ÁGUA - FORNECIMENTO E INSTALAÇÃO.</t>
  </si>
  <si>
    <t>BUCHA DE REDUÇÃO, PVC, SOLDÁVEL, DN 40MM X 32MM, INSTALADO EM RAMAL OU SUB-RAMAL DE ÁGUA - FORNECIMENTO E INSTALAÇÃO.</t>
  </si>
  <si>
    <t>LUVA DE CORRER, PVC, SOLDÁVEL, DN 32MM, INSTALADO EM RAMAL DE DISTRIBUIÇÃO DE ÁGUA FORNECIMENTO E INSTALAÇÃO.</t>
  </si>
  <si>
    <t>ADAPTADOR CURTO COM BOLSA E ROSCA PARA REGISTRO, PVC, SOLDÁVEL, DN 25MM X 3/4, INSTALADO EM RAMAL DE DISTRIBUIÇÃO DE ÁGUA - FORNECIMENTO E INSTALAÇÃO.</t>
  </si>
  <si>
    <t>JOELHO 90 GRAUS, PVC, SOLDÁVEL, DN 25MM, INSTALADO EM RAMAL DE DISTRIBUIÇÃO DE ÁGUA - FORNECIMENTO E INSTALAÇÃO.</t>
  </si>
  <si>
    <t>JOELHO 90 GRAUS, PVC, SOLDÁVEL, DN 32MM, INSTALADO EM RAMAL DE DISTRIBUIÇÃO DE ÁGUA - FORNECIMENTO E INSTALAÇÃO.12/201</t>
  </si>
  <si>
    <t>JOELHO 45 GRAUS, PVC, SOLDÁVEL, DN 25MM, INSTALADO EM RAMAL DE DISTRIBUIÇÃO DE ÁGUA - FORNECIMENTO E INSTALAÇÃO.</t>
  </si>
  <si>
    <t>CURVA 90 GRAUS, PVC, SOLDÁVEL, DN 25MM, INSTALADO EM RAMAL DE DISTRIBUIÇÃO DE ÁGUA - FORNECIMENTO E INSTALAÇÃO.</t>
  </si>
  <si>
    <t>CURVA 45 GRAUS, PVC, SOLDÁVEL, DN 25MM, INSTALADO EM RAMAL DE DISTRIBUIÇÃO DE ÁGUA - FORNECIMENTO E INSTALAÇÃO.</t>
  </si>
  <si>
    <t>LUVA, PVC, SOLDÁVEL, DN 25MM, INSTALADO EM RAMAL DE DISTRIBUIÇÃO DE ÁGUA - FORNECIMENTO E INSTALAÇÃO.</t>
  </si>
  <si>
    <t>LUVA, PVC, SOLDÁVEL, DN 32MM, INSTALADO EM RAMAL DE DISTRIBUIÇÃO DE ÁGUA - FORNECIMENTO E INSTALAÇÃO.</t>
  </si>
  <si>
    <t xml:space="preserve">LUVA DE REDUÇÃO, PVC, SOLDÁVEL, DN 25MM X 20MM, INSTALADO EM RAMAL DE DISTRIBUIÇÃO DE ÁGUA - FORNECIMENTO E INSTALAÇÃO. </t>
  </si>
  <si>
    <t>LUVA DE REDUÇÃO, PVC, SOLDÁVEL, DN 32MM X 25MM, INSTALADO EM RAMAL DE DISTRIB DE ÁGUA - FORNEC E INST.</t>
  </si>
  <si>
    <t>LUVA COM BUCHA DE LATÃO, PVC, SOLDÁVEL, DN 25MM X 3/4, INSTALADO EM RAMAL DE DISTRIB DE ÁGUA - FORN/INST.</t>
  </si>
  <si>
    <t>LUVA SOLDÁVEL E COM ROSCA, PVC, SOLDÁVEL, DN 32MM X 1, INSTALADO EM RAMAL DE DISTRIB DE ÁGUA - FORN/INST.</t>
  </si>
  <si>
    <t>UNIÃO, PVC, SOLDÁVEL, DN 25MM, INSTALADO EM RAMAL DE DISTRIBUIÇÃO DE ÁGUA - FORNECIMENTO E INSTALAÇÃO.</t>
  </si>
  <si>
    <t>UNIÃO, PVC, SOLDÁVEL, DN 32MM, INSTALADO EM RAMAL DE DISTRIBUIÇÃO DE ÁGUA - FORNECIMENTO E INSTALAÇÃO.</t>
  </si>
  <si>
    <t>TE, PVC, SOLDÁVEL, DN 25MM, INSTALADO EM RAMAL DE DISTRIBUIÇÃO DE ÁGUA - FORNECIMENTO E INSTALAÇÃO.</t>
  </si>
  <si>
    <t>TE, PVC, SOLDÁVEL, DN 32MM, INSTALADO EM RAMAL DE DISTRIBUIÇÃO DE ÁGUA - FORNECIMENTO E INSTALAÇÃO.</t>
  </si>
  <si>
    <t>LUVA DE REDUÇÃO, PVC, SOLDÁVEL, DN 50MM X 25MM, INSTALADO EM PRUMADA DE ÁGUA FORNEC E INSTALAÇÃO.</t>
  </si>
  <si>
    <t>LUVA, PVC, SOLDÁVEL, DN 50MM, INSTALADO EM PRUMADA DE ÁGUA - FORNECIMENTO E INSTALAÇÃO.</t>
  </si>
  <si>
    <t>LUVA DE CORRER, PVC, SOLDÁVEL, DN 50MM, INSTALADO EM PRUMADA DE ÁGUA - FORNECIMENTO E INSTALAÇÃO.</t>
  </si>
  <si>
    <t>LUVA DE REDUÇÃO, PVC, SOLDÁVEL, DN 60MM X 50MM, INSTALADO EM PRUMADA DE ÁGUA - FORNEC. E INSTALAÇÃO.</t>
  </si>
  <si>
    <t>LUVA COM ROSCA, PVC, SOLDÁVEL, DN 50MM X 1.1/2, INSTALADO EM PRUMADA DE ÁGUA - FORNEC. E INSTALAÇÃO.</t>
  </si>
  <si>
    <t>UNIÃO, PVC, SOLDÁVEL, DN 50MM, INSTALADO EM PRUMADA DE ÁGUA - FORNECIMENTO E INSTALAÇÃO.</t>
  </si>
  <si>
    <t>TE, PVC, SOLDÁVEL, DN 50MM, INSTALADO EM PRUMADA DE ÁGUA - FORNECIMENTO E INSTALAÇÃO.</t>
  </si>
  <si>
    <t>TÊ DE REDUÇÃO, PVC, SOLDÁVEL, DN 50MM X 25MM, INSTALADO EM PRUMADA DE ÁGUA - FORNEC. E INSTALAÇÃO.</t>
  </si>
  <si>
    <t>TE, PVC, SERIE NORMAL, ESGOTO PREDIAL, DN 40 X 40 MM, JUNTA SOLDÁVEL, FORNECIDO E INSTALA EM RAMAL DE DESCARGA OU RAMAL DE ESGOTO SANITÁRIO.</t>
  </si>
  <si>
    <t>TE, PVC, SERIE NORMAL, ESGOTO PREDIAL, DN 50 X 50 MM, JUNTA ELÁSTICA, FORNECIDO E INSTALADO EM RAMAL DE DESCARGA OU RAMAL DE ESGOTO SANITÁRIO.</t>
  </si>
  <si>
    <t>TE, PVC, SERIE NORMAL, ESGOTO PREDIAL, DN 100 X 100 MM, JUNTA ELÁSTICA, FORNECIDO E INSTALADO EM RAMAL DE DESCARGA OU RAMAL DE ESGOTO SANITÁRIO.</t>
  </si>
  <si>
    <t>TUBO PVC, SERIE NORMAL, ESGOTO PREDIAL, DN 40 MM, FORNECIDO E INSTALADO EM RAMAL DE DESCARGA OU RAMAL DE ESGOTO SANITÁRIO.</t>
  </si>
  <si>
    <t xml:space="preserve">TUBO PVC, SERIE NORMAL, ESGOTO PREDIAL, DN 50 MM, FORN E INSTAL EM RAMAL DE DESCARGA OU RAMAL DE ESGOTO SANITÁRIO. </t>
  </si>
  <si>
    <t xml:space="preserve">TUBO PVC, SERIE NORMAL, ESGOTO PREDIAL, DN 75 MM, FORN E INSTAL EM RAMAL DE DESCARGA OU RAMAL DE ESGOTO SANITÁRIO. </t>
  </si>
  <si>
    <t xml:space="preserve">TUBO PVC, SERIE NORMAL, ESGOTO PREDIAL, DN 100 MM, FORN E INSTAL EM RAMAL DE DESCARGA OU RAMAL DE ESGOTO SANITÁRIO. </t>
  </si>
  <si>
    <t>TUBO PVC, SERIE NORMAL, ESGOTO PREDIAL, DN 150 MM, FORN E INST EM SUBCOLETOR AÉREO DE ESGOTO SANITÁRIO.</t>
  </si>
  <si>
    <t>CAP PVC, SOLDAVEL, DN 100 MM, SERIE NORMAL, PARA ESGOTO PREDIAL</t>
  </si>
  <si>
    <t>CAP PVC, SOLDAVEL, DN 50 MM, SERIE NORMAL, PARA ESGOTO PREDIAL</t>
  </si>
  <si>
    <t>TE PVC SOLDAVEL, BBB, 90 GRAUS, DN 40 MM, PARA ESGOTO SECUNDARIO PREDIAL</t>
  </si>
  <si>
    <t>JOELHO 90 GRAUS, PVC, SERIE N, ESG PRED, DN 40 MM, JUNTA SOLDÁVEL, FORN E INST EM RAMAL DE DESC OU DE ESGOTO SANITÁRIO.</t>
  </si>
  <si>
    <t xml:space="preserve">JOELHO 90 GRAUS, PVC, SERIE N, ESG PRED, DN 50 MM, JUNTA ELÁSTICA, FORN E INST EM RAMAL DE DESC OU DE ESGOTO SANITÁ. </t>
  </si>
  <si>
    <t>JOELHO 90 GRAUS, PVC, SERIE N, ESG PRED, DN 100 MM, JUNTA ELÁST, FORN E INST EM RAMAL DE DESCARGA OU DE ESGOTO SANIT.</t>
  </si>
  <si>
    <t>LUVA DE CORRER, PVC, SERIE N, ESG PRED, DN 100 MM, JUNTA ELÁSTICA, FORN E INST EM RAMAL DE DESCARGA OU DE ESGOTO SANIT.</t>
  </si>
  <si>
    <t>TANQUE SÉPTICO CIRCULAR, EM CONCRETO PRÉ-MOLDADO, DIÂMETRO INTERNO = 1,10 M, ALTURA INTERNA = 2,50 M, VOLUME ÚTIL: 2138,2 L (PARA 5 CONTRIBUINTES).</t>
  </si>
  <si>
    <t>APARELHOS SANITÁRIOS, LOUÇAS, METAIS E OUTROS</t>
  </si>
  <si>
    <t>REMOÇÃO DE LOUÇAS, DE FORMA MANUAL, SEM REAPROVEITAMENTO.</t>
  </si>
  <si>
    <t>REMOÇÃO DE METAIS SANITÁRIOS, DE FORMA MANUAL, SEM REAPROVEITAMENTO.</t>
  </si>
  <si>
    <t>ENGATE FLEXÍVEL EM PLÁSTICO BRANCO, 1/2" X 40CM - FORNECIMENTO E INSTALAÇÃO.</t>
  </si>
  <si>
    <t>BANCADAS</t>
  </si>
  <si>
    <t>BANCADA DE GRANITO CINZA POLIDO PARA PIA DE COZINHA 1,50 X 0,60 M - FORNECIMENTO E INSTALAÇÃO.</t>
  </si>
  <si>
    <t>TANQUE DE LOUÇA BRANCA COM COLUNA, 30L OU EQUIVALENTE, INCLUSO SIFÃO FLEXÍVEL EM PVC, VÁLVULA PLÁSTICA E TORNEIRA DE METAL CROMADO PADRÃO POPULAR - FORNECIMENTO E INSTALAÇÃO.</t>
  </si>
  <si>
    <t>LAVATÓRIO LOUÇA BRANCA COM COLUNA, 45 X 55CM OU EQUIVALENTE, PADRÃO MÉDIO, INCLUSO SIFÃO TIPO GARRAFA, VÁLVULA E ENGATE FLEXÍVEL DE 40CM EM METAL CROMADO, COM TORNEIRA CROMADA DE MESA, PADRÃO MÉDIO - FORNECIMENTO E INSTALAÇÃO.</t>
  </si>
  <si>
    <t xml:space="preserve">TORNEIRAS E MISTURADORES </t>
  </si>
  <si>
    <t>TORNEIRA CROMADA DE MESA, 1/2" OU 3/4", PARA LAVATÓRIO, PADRÃO POPULAR - FORNECIMENTO E INSTALAÇÃO.</t>
  </si>
  <si>
    <t>TORNEIRA CROMADA DE MESA, 1/2" OU 3/4", PARA LAVATÓRIO, PADRÃO MÉDIO - FORNECIMENTO E INSTALAÇÃO.</t>
  </si>
  <si>
    <t>TORNEIRA CROMADA LONGA, DE PAREDE, 1/2" OU 3/4", PARA PIA DE COZINHA, PADRÃO POPULAR - FORNECIMENTO E INSTALAÇÃO.</t>
  </si>
  <si>
    <t>TORNEIRA CROMADA TUBO MÓVEL, DE PAREDE, 1/2" OU 3/4", PARA PIA DE COZINHA, PADRÃO MÉDIO - FORNECIMENTO E INSTALAÇÃO.</t>
  </si>
  <si>
    <t>TORNEIRA PLÁSTICA 3/4" PARA TANQUE - FORNECIMENTO E INSTALAÇÃO.</t>
  </si>
  <si>
    <t>TORNEIRA CROMADA TUBO MÓVEL, DE MESA, 1/2" OU 3/4", PARA PIA DE COZINHA, PADRÃO ALTO - FORNECIMENTO E INSTALAÇÃO.</t>
  </si>
  <si>
    <t>TORNEIRA CROMADA 1/2" OU 3/4" PARA TANQUE, PADRÃO MÉDIO - FORNECIMENTO E INSTALAÇÃO.</t>
  </si>
  <si>
    <t>SIFÕES E VÁLVULAS</t>
  </si>
  <si>
    <t>SIFÃO DO TIPO FLEXÍVEL EM PVC 1 X 1.1/2 - FORNECIMENTO E INSTALAÇÃO.</t>
  </si>
  <si>
    <t>VÁLVULA EM METAL CROMADO TIPO AMERICANA 3.1/2" X 1.1/2" PARA PIA - FORNECIMENTO E INSTALAÇÃO.</t>
  </si>
  <si>
    <t>VÁLVULA EM PLÁSTICO 1" PARA PIA, TANQUE OU LAVATÓRIO, COM OU SEM LADRÃO - FORNECIMENTO E INSTALAÇÃO.</t>
  </si>
  <si>
    <t>VASO SANITÁRIO SIFONADO COM CAIXA ACOPLADA LOUÇA BRANCA - FORNECIMENTO E INSTALAÇÃO.</t>
  </si>
  <si>
    <t xml:space="preserve">MICTÓRIO SIFONADO LOUÇA BRANCA PADRÃO MÉDIO FORNECIMENTO E INSTALAÇÃO. </t>
  </si>
  <si>
    <t xml:space="preserve">VASO SANITARIO SIFONADO CONVENCIONAL PARA PCD SEM FURO FRONTAL COM  LOUÇA BRANCA SEM ASSENTO -  FORNECIMENTO E INSTALAÇÃO. </t>
  </si>
  <si>
    <t>SABONETEIRA PLASTICA TIPO DISPENSER PARA SABONETE LIQUIDO COM RESERVATORIO 800 A 1500 ML, INCLUSO FIXAÇÃO.</t>
  </si>
  <si>
    <t>REGISTROS E VÁLVULAS</t>
  </si>
  <si>
    <t>REGISTRO DE ESFERA, PVC, ROSCÁVEL, 3/4", FORNECIDO E INSTALADO EM RAMAL DE ÁGUA.</t>
  </si>
  <si>
    <t>REGISTRO DE ESFERA, PVC, SOLDÁVEL, DN 25 MM, INSTALADO EM RESERVAÇÃO DE ÁGUA DE EDIFICAÇÃO QUE POSSUA RESERVATÓRIO DE FIBRA/FIBROCIMENTO FORNECIMENTO E INSTALAÇÃO.</t>
  </si>
  <si>
    <t>REGISTRO DE GAVETA BRUTO, LATÃO, ROSCÁVEL, 1 1/2, INSTALADO EM RESERVAÇÃO DE ÁGUA DE EDIFICAÇÃO QUE POSSUA RESERVATÓRIO DE FIBRA/FIBROCIMENTO FORNECIMENTO E INSTALAÇÃO.</t>
  </si>
  <si>
    <t>VÁLVULA DE RETENÇÃO VERTICAL, DE BRONZE, ROSCÁVEL, 2" - FORNECIMENTO E INSTALAÇÃO.</t>
  </si>
  <si>
    <t>VÁLVULA DE RETENÇÃO VERTICAL, DE BRONZE, ROSCÁVEL, 1 1/2" - FORNECIMENTO E INSTALAÇÃO.</t>
  </si>
  <si>
    <t>VÁLVULA DE RETENÇÃO VERTICAL, DE BRONZE, ROSCÁVEL, 1" - FORNECIMENTO E INSTALAÇÃO.</t>
  </si>
  <si>
    <t>REGISTRO DE GAVETA BRUTO, LATÃO, ROSCÁVEL, 1 1/2, COM ACABAMENTO E CANOPLA CROMADOS, INSTALADO EM RESERVAÇÃO DE ÁGUA DE EDIFICAÇÃO QUE POSSUA RESERVATÓRIO DE FIBRA/FIBROCIMENTO FORNECIMENTO E INSTALAÇÃO.</t>
  </si>
  <si>
    <t>VÁLVULA DE ESFERA BRUTA, BRONZE, ROSCÁVEL, 2'', INSTALADO EM RESERVAÇÃO DE ÁGUA - FORNEC E INSTAL.</t>
  </si>
  <si>
    <t>VÁLVULA DE ESFERA BRUTA, BRONZE, ROSCÁVEL, 1 1/2'', INSTALADO EM RESERVAÇÃO DE ÁGUA - FORNEC E INSTAL.</t>
  </si>
  <si>
    <t>VÁLVULA DE ESFERA BRUTA, BRONZE, ROSCÁVEL, 3/4'', INSTALADO EM RESERVAÇÃO DE ÁGUA, FORNEC E INSTAL.</t>
  </si>
  <si>
    <t>VÁLVULA DE DESCARGA METÁLICA, BASE 1 1/2 ", ACABAMENTO METALICO CROMADO - FORNEC E INSTAL.</t>
  </si>
  <si>
    <t>VÁLVULA EM METAL CROMADO 1.1/2" X 1.1/2" PARA TANQUE OU LAVATÓRIO, COM OU S/ LADRÃO - FORNEC E INSTALAC.</t>
  </si>
  <si>
    <t>REGISTRO DE PRESSÃO BRUTO, LATÃO, ROSCÁVEL, 3/4", COM ACABAMENTO E CANOPLA CROMADOS. FORNEC E INSTAL.  4</t>
  </si>
  <si>
    <t>REGISTRO DE GAVETA BRUTO, LATÃO, ROSCÁVEL, 3/4", COM ACABAMENTO E CANOPLA CROMADOS.FORNEC E INST.</t>
  </si>
  <si>
    <t>PIA</t>
  </si>
  <si>
    <t xml:space="preserve">ADAPTADOR PVC, ROSCAVEL, PARA VALVULA PIA OU LAVATORIO, 40 MM </t>
  </si>
  <si>
    <t>BANCADA/BANCA/PIA DE ACO INOXIDAVEL (AISI 430) COM 1 CUBA CENTRAL, COM VALVULA, 
ESCORREDOR DUPLO, DE *0,55 X 1,20* M</t>
  </si>
  <si>
    <t>SIFAO PLASTICO TIPO COPO PARA PIA AMERICANA 1.1/2 X 1.1/2 "</t>
  </si>
  <si>
    <t>SIFAO PLASTICO TIPO COPO PARA PIA OU LAVATORIO, 1 X 1.1/2 "</t>
  </si>
  <si>
    <t xml:space="preserve">VALVULA EM METAL CROMADO PARA PIA AMERICANA 3.1/2 X 1.1/2 " </t>
  </si>
  <si>
    <t>VALVULA EM PLASTICO CROMADO TIPO AMERICANA PARA PIA DE COZINHA 3.1/2 " X 1.1/2 ", SEM ADAPTADOR</t>
  </si>
  <si>
    <t xml:space="preserve"> 86931 </t>
  </si>
  <si>
    <t xml:space="preserve">VASO SANITÁRIO SIFONADO COM CAIXA ACOPLADA LOUÇA BRANCA, INCLUSO ENGATE FLEXÍVEL EM PLÁSTICO BRANCO, 1/2 X 40CM - FORNECIMENTO E INSTALAÇÃO. </t>
  </si>
  <si>
    <t xml:space="preserve"> 86932</t>
  </si>
  <si>
    <t>VASO SANITÁRIO SIFONADO COM CAIXA ACOPLADA LOUÇA BRANCA - PADRÃO MÉDIO, INCLUSO ENGATE FLEXÍVEL EM METAL CROMADO, 1/2 X 40CM - FORNECIMENTO E INSTALAÇÃO.</t>
  </si>
  <si>
    <t xml:space="preserve"> 95469 </t>
  </si>
  <si>
    <t>VASO SANITARIO SIFONADO CONVENCIONAL COM LOUÇA BRANCA - FORNECIMENTO E INSTALAÇÃO.</t>
  </si>
  <si>
    <t xml:space="preserve"> 95470 </t>
  </si>
  <si>
    <t>VASO SANITARIO SIFONADO CONVENCIONAL COM LOUÇA BRANCA, INCLUSO CONJUNTO DE LIGAÇÃO PARA BACIA SANITÁRIA AJUSTÁVEL - FORNECIMENTO E INSTALAÇÃO.</t>
  </si>
  <si>
    <t>ASSENTO SANITARIO DE PLASTICO, TIPO CONVENCIONAL</t>
  </si>
  <si>
    <t xml:space="preserve">BOLSA DE LIGACAO EM PVC FLEXIVEL PARA VASO SANITARIO 1.1/2 " (40 MM) </t>
  </si>
  <si>
    <t>CONJUNTO DE LIGACAO PARA BACIA SANITARIA AJUSTAVEL, EM PLASTICO BRANCO, COM
TUBO, CANOPLA E ESPUDE</t>
  </si>
  <si>
    <t xml:space="preserve">UN </t>
  </si>
  <si>
    <t>CAIXA DE DESCARGA DE PLASTICO EXTERNA, DE *9* L, PUXADOR FIO DE NYLON, NAO INCLUSO CANO, BOLSA, ENGATE</t>
  </si>
  <si>
    <t>CAIXA DE DESCARGA PLASTICA DE EMBUTIR COMPLETA, COM ESPELHO PLASTICO, CAPACIDADE 6 A 10 L, ACESSORIOS INCLUSOS</t>
  </si>
  <si>
    <t>TUBO DE DESCARGA PVC, PARA LIGACAO CAIXA DE DESCARGA - EMBUTIR, 40 MM X 150 CM</t>
  </si>
  <si>
    <t>RESERVATÓRIOS E COMPLEMENTOS</t>
  </si>
  <si>
    <t xml:space="preserve">CHAVE DE BOIA AUTOMÁTICA SUPERIOR/INFERIOR 15A/250V - FORNECIMENTO E INSTALAÇÃO. </t>
  </si>
  <si>
    <t>TORNEIRA DE BOIA, ROSCÁVEL, 1/2 , FORNECIDA E INSTALADA EM RESERVAÇÃO DE ÁGUA.</t>
  </si>
  <si>
    <t xml:space="preserve">TORNEIRA DE BOIA PARA CAIXA D'ÁGUA, ROSCÁVEL, 1" - FORNECIMENTO E INSTALAÇÃO. </t>
  </si>
  <si>
    <t>TORNEIRA DE BOIA, ROSCÁVEL, 1 1/4 , FORNECIDA E INSTALADA EM RESERVAÇÃO DE ÁGUA.</t>
  </si>
  <si>
    <t>TORNEIRA DE BOIA, ROSCÁVEL, 1 1/2 , FORNECIDA E INSTALADA EM RESERVAÇÃO DE ÁGUA.</t>
  </si>
  <si>
    <t>TORNEIRA DE BOIA, ROSCÁVEL, 2,  FORNECIDA E INSTALADA EM RESERVAÇÃO DE ÁGUA.</t>
  </si>
  <si>
    <t>REDE DE ALIMENTAÇÃO PARA HIDRANTES</t>
  </si>
  <si>
    <t>LUVA DE REDUÇÃO, EM FERRO GALVANIZADO, 2 1/2" X 1 1/2", CONEXÃO ROSQUEADA, INSTALADO EM REDE DE ALIMENTAÇÃO PARA HIDRANTE - FORNECIMENTO E INSTALAÇÃO.</t>
  </si>
  <si>
    <t>CONEXÕES ÁGUA FRIA - EM PRUMADA DE ÁGUA</t>
  </si>
  <si>
    <t>LUVA DE CORRER, PVC, SERIE NORMAL, ESGOTO PREDIAL, DN 50 MM, JUNTA ELÁSTICA, FORNECIDO E INSTALADO EM RAMAL DE DESCARGA OU RAMAL DE ESGOTO SANITÁRIO.</t>
  </si>
  <si>
    <t>LUVA DE CORRER, PVC, SOLDÁVEL, DN 60MM, INSTALADO EM PRUMADA DE ÁGUA   FORNECIMENTO E INSTALAÇÃO.</t>
  </si>
  <si>
    <t>LUVA, PVC, SOLDÁVEL, DN 60MM, INSTALADO EM PRUMADA DE ÁGUA - FORNECIMENTO E INSTALAÇÃO.</t>
  </si>
  <si>
    <t>LUVA COM REDUÇÃO, EM AÇO, CONEXÃO SOLDADA, DN 25 X 20 MM (1" X 3/4"), INSTALADO EM RAMAIS E SUB-RAMAIS DE GÁS - FORNECIMENTO E INSTALAÇÃO.</t>
  </si>
  <si>
    <t>LUVA COM REDUÇÃO, EM AÇO, CONEXÃO SOLDADA, DN 25 X 20 MM (1 X 3/4) , INSTALADO EM REDE DE ALIMENTAÇÃO PARA HIDRANTE - FORNECIMENTO E INSTALAÇÃO.</t>
  </si>
  <si>
    <t>LUVA COM REDUÇÃO, EM AÇO, CONEXÃO SOLDADA, DN 25 X 20 MM (1" X 3/4"), INSTALADO EM REDE DE ALIMENTAÇÃO PARA SPRINKLER - FORNECIMENTO E INSTALAÇÃO.</t>
  </si>
  <si>
    <t>LUVA COM REDUÇÃO, EM AÇO, CONEXÃO SOLDADA, DN 32 X 25 MM (1 1/4  X 1 ), INSTALADO EM REDE DE ALIMENTAÇÃO PARA HIDRANTE - FORNECIMENTO E INSTALAÇÃO.</t>
  </si>
  <si>
    <t xml:space="preserve">LUVA COM REDUÇÃO, EM AÇO, CONEXÃO SOLDADA, DN 32 X 25 MM (1 1/4"  X 1"), INSTALADO EM REDE DE ALIMENTAÇÃO PARA SPRINKLER - FORNECIMENTO E INSTALAÇÃO. </t>
  </si>
  <si>
    <t xml:space="preserve">LUVA COM REDUÇÃO, EM AÇO, CONEXÃO SOLDADA, DN 40  X 32 MM (1 1/2 X 1 1/4) , INSTALADO EM REDE DE ALIMENTAÇÃO PARA HIDRANTE - FORNECIMENTO E INSTALAÇÃO. </t>
  </si>
  <si>
    <t xml:space="preserve">LUVA COM REDUÇÃO, EM AÇO, CONEXÃO SOLDADA, DN 40  X 32 MM (1 1/2" X 1 1/4"), INSTALADO EM REDE DE ALIMENTAÇÃO PARA SPRINKLER - FORNECIMENTO E INSTALAÇÃO. </t>
  </si>
  <si>
    <t>LUVA DE REDUÇÃO, EM FERRO GALVANIZADO, 2" X 1 1/2", CONEXÃO ROSQUEADA, INSTALADO EM PRUMADAS - FORNECIMENTO E INSTALAÇÃO.</t>
  </si>
  <si>
    <t xml:space="preserve">LUVA COM REDUÇÃO, EM AÇO, CONEXÃO SOLDADA, DN 50 X 40 MM (2 X 1 1/2) , INSTALADO EM REDE DE ALIMENTAÇÃO PARA HIDRANTE - FORNECIMENTO E INSTALAÇÃO. </t>
  </si>
  <si>
    <t xml:space="preserve">LUVA COM REDUÇÃO, EM AÇO, CONEXÃO SOLDADA, DN 50 X 40 MM (2" X 1 1/2"), INSTALADO EM REDE DE ALIMENTAÇÃO PARA SPRINKLER - FORNECIMENTO E INSTALAÇÃO. </t>
  </si>
  <si>
    <t>ANEL BORRACHA, DN 150 MM, PARA TUBO SERIE REFORCADA ESGOTO PREDIAL</t>
  </si>
  <si>
    <t xml:space="preserve">ANEL BORRACHA, PARA TUBO PVC DEFOFO, DN 150 MM (NBR 7665) </t>
  </si>
  <si>
    <t>ANEL BORRACHA, PARA TUBO PVC DEFOFO, DN 100 MM (NBR 7665)</t>
  </si>
  <si>
    <t xml:space="preserve">ANEL BORRACHA, PARA TUBO PVC DEFOFO, DN 200 MM (NBR 7665) </t>
  </si>
  <si>
    <t xml:space="preserve">ANEL BORRACHA, PARA TUBO PVC, REDE COLETOR ESGOTO, DN 100 MM (NBR 7362) </t>
  </si>
  <si>
    <t xml:space="preserve">ANEL BORRACHA, PARA TUBO PVC, REDE COLETOR ESGOTO, DN 150 MM (NBR 7362) </t>
  </si>
  <si>
    <t>ANEL BORRACHA, PARA TUBO PVC, REDE COLETOR ESGOTO, DN 200 MM (NBR 7362)</t>
  </si>
  <si>
    <t>CURVA PVC CURTA 90 G, DN 50 MM, PARA ESGOTO PREDIAL</t>
  </si>
  <si>
    <t xml:space="preserve">CURVA PVC CURTA 90 GRAUS, DN 40 MM, PARA ESGOTO PREDIAL </t>
  </si>
  <si>
    <t xml:space="preserve">CURVA PVC CURTA 90 GRAUS, DN 75 MM, PARA ESGOTO PREDIAL  </t>
  </si>
  <si>
    <t xml:space="preserve">CURVA PVC CURTA 90 GRAUS, 100 MM, PARA ESGOTO PREDIAL </t>
  </si>
  <si>
    <t xml:space="preserve">CURVA PVC LEVE, 90 GRAUS, COM PONTA E BOLSA LISA, DN 150 MM  </t>
  </si>
  <si>
    <t xml:space="preserve">JOELHO PVC LEVE, 45 GRAUS, DN 150 MM, PARA ESGOTO PREDIAL </t>
  </si>
  <si>
    <t xml:space="preserve">JOELHO PVC LEVE, 90 GRAUS, DN 150 MM, PARA ESGOTO PREDIAL  </t>
  </si>
  <si>
    <t xml:space="preserve">JOELHO PVC, SOLDAVEL, PB, 45 GRAUS, DN 150 MM, PARA ESGOTO PREDIAL  </t>
  </si>
  <si>
    <t xml:space="preserve">JOELHO PVC, SOLDAVEL, PB, 45 GRAUS, DN 75 MM, PARA ESGOTO PREDIAL  </t>
  </si>
  <si>
    <t xml:space="preserve">JOELHO PVC, SOLDAVEL, PB, 90 GRAUS, DN 100 MM, PARA ESGOTO PREDIAL </t>
  </si>
  <si>
    <t xml:space="preserve">JOELHO PVC, SOLDAVEL, PB, 45 GRAUS, DN 100 MM, PARA ESGOTO PREDIAL  </t>
  </si>
  <si>
    <t xml:space="preserve">JOELHO PVC, SOLDAVEL, PB, 90 GRAUS, DN 150 MM, PARA ESGOTO PREDIAL  </t>
  </si>
  <si>
    <t xml:space="preserve">JUNCAO SIMPLES, PVC LEVE, 150 MM, PARA ESGOTO PREDIAL  </t>
  </si>
  <si>
    <t xml:space="preserve">JUNCAO SIMPLES, PVC SERIE R, DN 100 X 100 MM, PARA ESGOTO OU AGUAS PLUVIAIS PREDIAIS </t>
  </si>
  <si>
    <t xml:space="preserve">JUNCAO SIMPLES, PVC SERIE R, DN 100 X 75 MM, PARA ESGOTO OU AGUAS PLUVIAIS PREDIAIS  </t>
  </si>
  <si>
    <t xml:space="preserve">JUNCAO SIMPLES, PVC SERIE R, DN 150 X 100 MM, PARA ESGOTO OU AGUAS PLUVIAIS PREDIAIS </t>
  </si>
  <si>
    <t xml:space="preserve">JUNCAO SIMPLES, PVC SERIE R, DN 150 X 150 MM, PARA ESGOTO OU AGUAS PLUVIAIS PREDIAIS </t>
  </si>
  <si>
    <t xml:space="preserve">JUNCAO SIMPLES, PVC SERIE R, DN 40 X 40 MM, PARA ESGOTO OU AGUAS PLUVIAIS PREDIAIS </t>
  </si>
  <si>
    <t>JUNCAO SIMPLES, PVC SERIE R, DN 50 X 50 MM, PARA ESGOTO OU AGUAS PLUVIAIS PREDIAIS</t>
  </si>
  <si>
    <t xml:space="preserve">JUNCAO SIMPLES, PVC SERIE R, DN 75 X 75 MM, PARA ESGOTO OU AGUAS PLUVIAIS PREDIAIS </t>
  </si>
  <si>
    <t xml:space="preserve">LUVA DE CORRER PVC, JE, DN 100 MM, PARA REDE COLETORA DE ESGOTO (NBR 10569) </t>
  </si>
  <si>
    <t xml:space="preserve">LUVA DE CORRER PVC, JE, DN 150 MM, PARA REDE COLETORA DE ESGOTO (NBR 10569)  </t>
  </si>
  <si>
    <t>LUVA DE CORRER PVC, JE, DN 200 MM, PARA REDE COLETORA DE ESGOTO (NBR 10569)</t>
  </si>
  <si>
    <t xml:space="preserve">LUVA DE CORRER PVC, JE, DN 250 MM, PARA REDE COLETORA DE ESGOTO (NBR 10569)  </t>
  </si>
  <si>
    <t xml:space="preserve">LUVA DUPLA, PVC LEVE, DN 150 MM </t>
  </si>
  <si>
    <t xml:space="preserve">LUVA SIMPLES, PVC, SOLDAVEL, DN 100 MM, SERIE NORMAL, PARA ESGOTO PREDIAL  </t>
  </si>
  <si>
    <t>LUVA SIMPLES, PVC, SOLDAVEL, DN 150 MM, SERIE NORMAL, PARA ESGOTO PREDIAL</t>
  </si>
  <si>
    <t>LUVA SIMPLES, PVC, SOLDAVEL, DN 40 MM, SERIE NORMAL, PARA ESGOTO PREDIAL</t>
  </si>
  <si>
    <t xml:space="preserve">LUVA SIMPLES, PVC, SOLDAVEL, DN 50 MM, SERIE NORMAL, PARA ESGOTO PREDIAL </t>
  </si>
  <si>
    <t>LUVA SIMPLES, PVC, SOLDAVEL, DN 75 MM, SERIE NORMAL, PARA ESGOTO PREDIAL</t>
  </si>
  <si>
    <t xml:space="preserve">REDUCAO EXCENTRICA PVC, SERIE R, DN 100 X 75 MM, PARA ESGOTO OU AGUAS PLUVIAIS PREDIAIS  </t>
  </si>
  <si>
    <t>REDUCAO EXCENTRICA PVC, SERIE R, DN 150 X 100 MM, PARA ESGOTO OU AGUAS PLUVIAIS PREDIAIS</t>
  </si>
  <si>
    <t xml:space="preserve">REDUCAO EXCENTRICA PVC, SERIE R, DN 75 X 50 MM, PARA ESGOTO OU AGUAS PLUVIAIS PREDIAIS  </t>
  </si>
  <si>
    <t xml:space="preserve">TE, PVC, 90 GRAUS, BBB, JE, DN 150 MM, PARA REDE COLETORA ESGOTO (NBR 10569) </t>
  </si>
  <si>
    <t xml:space="preserve">TE, PVC, 90 GRAUS, BBB, JE, DN 150 MM, PARA TUBO CORRUGADO E/OU LISO, REDE COLETORA ESGOTO (NBR 10569) </t>
  </si>
  <si>
    <t>TE, PVC, 90 GRAUS, BBB, JE, DN 200 MM, PARA REDE COLETORA ESGOTO (NBR 10569)</t>
  </si>
  <si>
    <t xml:space="preserve">TE, PVC, 90 GRAUS, BBB, JE, DN 200 MM, PARA TUBO CORRUGADO E/OU LISO, REDE COLETORA ESGOTO (NBR 10569) </t>
  </si>
  <si>
    <t>CHUVEIRO ELÉTRICO COMUM CORPO PLÁSTICO, TIPO DUCHA FORNECIMENTO E INSTALAÇÃO.</t>
  </si>
  <si>
    <t>TORNEIRA CROMADA DE MESA PARA LAVATORIO TEMPORIZADA PRESSAO BICA BAIXA</t>
  </si>
  <si>
    <t>TORNEIRA CROMADA DE MESA PARA LAVATORIO, PADRAO POPULAR, 1/2 " OU 3/4 "</t>
  </si>
  <si>
    <t xml:space="preserve">PAPELEIRA PLASTICA TIPO DISPENSER PARA PAPEL HIGIENICO ROLAO </t>
  </si>
  <si>
    <t xml:space="preserve">TOALHEIRO PLASTICO TIPO DISPENSER PARA PAPEL TOALHA INTERFOLHADO </t>
  </si>
  <si>
    <t>JOGO DE TRANQUETA E ROSETA REDONDA DE SOBREPOR SEM FUROS, EM LATAO CROMADO, DIAMETRO *50* MM, PARA FECHADURA DE PORTA DE BANHEIRO</t>
  </si>
  <si>
    <t>JG</t>
  </si>
  <si>
    <t>JOGO DE TRANQUETA E ROSETA QUADRADA DE SOBREPOR SEM FUROS, EM LATAO CROMADO, *50 X 50* MM, PARA FECHADURA DE PORTA DE BANHEIRO</t>
  </si>
  <si>
    <t>FECHADURA ESPELHO PARA PORTA DE BANHEIRO, EM ACO INOX (MAQUINA, TESTA E CONTRA-TESTA) E EM ZAMAC (MACANETA, LINGUETA E TRINCOS) COM ACABAMENTO CROMADO, MAQUINA DE 40 MM, INCLUINDO CHAVE TIPO TRANQUETA.</t>
  </si>
  <si>
    <t>CJ</t>
  </si>
  <si>
    <t>MAQUINA DE 40 MM PARA FECHADURA, PARA PORTA DE BANHEIRO, EM ACO INOX</t>
  </si>
  <si>
    <t>TARJETA LIVRE / OCUPADO PARA PORTA DE BANHEIRO, CORPO EM ZAMAC E ESPELHO EM LATAO</t>
  </si>
  <si>
    <t xml:space="preserve"> 88248 </t>
  </si>
  <si>
    <t>ENCANADOR OU BOMBEIRO HIDRÁULICO COM ENCARGOS COMPLEMENTARES</t>
  </si>
  <si>
    <t>88242</t>
  </si>
  <si>
    <t>AJUDANTE DE PEDREIRO COM ENCARGOS COMPLEMENTARES</t>
  </si>
  <si>
    <t>88309</t>
  </si>
  <si>
    <t>PEDREIRO COM ENCARGOS COMPLEMENTARES</t>
  </si>
  <si>
    <t>INSUMOS CIVIL</t>
  </si>
  <si>
    <t>INSUMOS HIDRÁULICO</t>
  </si>
  <si>
    <t xml:space="preserve">ARMAÇÃO PARA EXECUÇÃO DE RADIER, PISO DE CONCRETO OU LAJE SOBRE SOLO, KG COM USO DE TELA Q-92. </t>
  </si>
  <si>
    <t xml:space="preserve">REMOÇÃO DE FORROS DE DRYWALL, PVC E FIBROMINERAL, DE FORMA MANUAL, SEM REAPROVEITAMENTO. </t>
  </si>
  <si>
    <t xml:space="preserve">DEMOLIÇÃO DE REVESTIMENTO CERÂMICO, DE FORMA MECANIZADA COM MARTELETE, SEM REAPROVEITAMENTO. </t>
  </si>
  <si>
    <t>FECHADURA ROSETA REDONDA PARA PORTA DE BANHEIRO, EM ACO INOX (MAQUINA,  TESTA E CONTRA-TESTA) E EM ZAMAC (MACANETA, LINGUETA E TRINCOS) COM ACABAMENTO CROMADO, MAQUINA DE 40 MM, INCLUINDO CHAVE TIPO TRANQUETA</t>
  </si>
  <si>
    <t>MASSA ÚNICA, PARA RECEBIMENTO DE PINTURA, EM ARGAMASSA TRAÇO 1:2:8, PREPARO MECÂNICO COM BETONEIRA 400L, APLICADA MANUALMENTE EM FACES INTERNAS DE PAREDES DE AMBIENTES COM ÁREA MENOR QUE 10M2, ESPESSURA DE 20 MM, COM EXECUÇÃO DE TALISCAS. AF_06/2014</t>
  </si>
  <si>
    <t>MASSA ÚNICA, PARA RECEBIMENTO DE PINTURA OU CERÂMICA, EM ARGAMASSA INDUSTRIALIZADA, PREPARO MECÂNICO, APLICADO COM EQUIPAMENTO DEMISTURA E PROJEÇÃO DE 1,5 M3/H DE ARGAMASSA EM FACES NTERNAS DE PAREDES, ESPESSURA 10CM</t>
  </si>
  <si>
    <t>APLICAÇÃO DE LONA PLÁSTICA PARA EXECUÇÃO DE SERVIÇOS INTERNOS</t>
  </si>
  <si>
    <t>LIMPEZA E LAVAGEM - FINAL DE OBRA</t>
  </si>
  <si>
    <t>FORROS</t>
  </si>
  <si>
    <t>CHAPISCO E REBOCO</t>
  </si>
  <si>
    <t>CONCRETO</t>
  </si>
  <si>
    <t>ESGOTO</t>
  </si>
  <si>
    <t>DIÁRIA</t>
  </si>
  <si>
    <t>CARPINTEIRO DE ESQUADRIA COM ENCARGOS COMPLEMENTARES</t>
  </si>
  <si>
    <t xml:space="preserve">SOLDADOR COM ENCARGOS COMPLEMENTARES </t>
  </si>
  <si>
    <t>88317</t>
  </si>
  <si>
    <t>MAÇARIQUEIRO COM ENCARGOS COMPLEMENTARES</t>
  </si>
  <si>
    <t>88272</t>
  </si>
  <si>
    <t>FECHADURA DE EMBUTIR PARA GAVETA E MOVEIS DE MADEIRA, EM ACO INOX COM ACABAMENTO CROMADO, COM ABAS LATERAIS, CILINDRO COM 22 MM DE DIAMETRO, INCLUINDO CHAVE COM PERFIL METALICO E CAPA ESCAMOTEAVEL</t>
  </si>
  <si>
    <t>FECHADURA DE SOBREPOR PARA GAVETAS E ARMARIOS, EM ACO INOX COM ACABAMENTO CROMADO, COM CILINDRO DE APROX 20 MM</t>
  </si>
  <si>
    <t>PORTAO BASCULANTE, MANUAL, EM ACO GALVANIZADO, CHAPA 26, TIPO LAMBRIL, COM REQUADRO, ACABAMENTO NATURAL</t>
  </si>
  <si>
    <t>PORTAO DE CORRER EM GRADIL FIXO DE BARRA DE FERRO CHATA DE 3 X 1/4" NA VERTICAL, SEM REQUADRO, ACABAMENTO NATURAL, COM TRILHOS E ROLDANAS</t>
  </si>
  <si>
    <t>FECHADURA DE SOBREPOR PARA PORTAO, EM ACO INOX COM ACABAMENTO CROMADO, 47,72 CAIXA DE 100 MM, INCLUINDO CHAVE TIPO CILINDRO</t>
  </si>
  <si>
    <t>FECHADURA DE SOBREPOR PARA PORTAO, EM ACO INOX COM ACABAMENTO CROMADO, CAIXA DE 100 MM, INCLUINDO CHAVE TIPO TETRA</t>
  </si>
  <si>
    <t>FECHADURA BICO DE PAPAGAIO PARA PORTA DE CORRER EXTERNA, EM ACO INOX COM ACABAMENTO CROMADO, MAQUINA COM 45 MM, INCLUINDO CHAVE TIPO CILINDRO</t>
  </si>
  <si>
    <t>FECHADURA PARA PORTA PIVOTANTE DE VIDRO TEMPERADO, EM ACO INOX COM ACABAMENTO CROMADO, RECORTE PADRAO SANTA MARINA, COM CILINDRO EM LATAO,
INCLUINDO CHAVE TIPO CILINDRO</t>
  </si>
  <si>
    <t>MASSA PARA VIDRO</t>
  </si>
  <si>
    <t>PORTA VIDRO TEMPERADO INCOLOR, 2 FOLHAS DE CORRER, E = 10 MM (SEM FERRAGENS E SEM COLOCACAO)</t>
  </si>
  <si>
    <t>102188</t>
  </si>
  <si>
    <t xml:space="preserve">MOLA HIDRAULICA DE PISO PARA PORTA DE VIDRO TEMPERADO. </t>
  </si>
  <si>
    <t xml:space="preserve"> 102189 </t>
  </si>
  <si>
    <t>JOGO DE FERRAGENS CROMADAS PARA PORTA DE VIDRO TEMPERADO, UMA FOLHA COMPOSTO DE DOBRADICAS SUPERIOR E INFERIOR, TRINCO, FECHADURA, CONTRA FECHADURA COM CAPUCHINHO SEM MOLA E PUXADOR.</t>
  </si>
  <si>
    <t xml:space="preserve"> 102161</t>
  </si>
  <si>
    <t xml:space="preserve">INSTALAÇÃO DE VIDRO LISO INCOLOR, E = 3 MM, EM ESQUADRIA DE ALUMÍNIO OU PVC, FIXADO COM BAGUETE. </t>
  </si>
  <si>
    <t xml:space="preserve"> 102162</t>
  </si>
  <si>
    <t xml:space="preserve">INSTALAÇÃO DE VIDRO LISO INCOLOR, E = 4 MM, EM ESQUADRIA DE ALUMÍNIO OU PVC, FIXADO COM BAGUETE. </t>
  </si>
  <si>
    <t xml:space="preserve"> 102164</t>
  </si>
  <si>
    <t xml:space="preserve">INSTALAÇÃO DE VIDRO LISO INCOLOR, E = 5 MM, EM ESQUADRIA DE ALUMÍNIO OU PVC, FIXADO COM BAGUETE. </t>
  </si>
  <si>
    <t xml:space="preserve"> 102166</t>
  </si>
  <si>
    <t xml:space="preserve">INSTALAÇÃO DE VIDRO LISO INCOLOR, E = 6 MM, EM ESQUADRIA DE ALUMÍNIO OU PVC, FIXADO COM BAGUETE. </t>
  </si>
  <si>
    <t>CADEADO SIMPLES, CORPO EM LATAO MACICO, COM LARGURA DE 25 MM E ALTURA DE APROX 25 MM, HASTE CEMENTADA (NAO LONGA), EM ACO TEMPERADO COM DIAMETRO DE
APROX 5,0 MM, INCLUINDO 2 CHAVES</t>
  </si>
  <si>
    <t>CADEADO SIMPLES, CORPO EM LATAO MACICO, COM LARGURA DE 35 MM E ALTURA DE APROX 30 MM, HASTE CEMENTADA (NAO LONGA), EM ACO TEMPERADO COM DIAMETRO DE
APROX 6,0 MM, INCLUINDO 2 CHAVES</t>
  </si>
  <si>
    <t>CADEADO SIMPLES, CORPO EM LATAO MACICO, COM LARGURA DE 50 MM E ALTURA DE  APROX 40 MM, HASTE CEMENTADA EM ACO TEMPERADO COM DIAMETRO DE APROX 8,0 MM,
INCLUINDO 2 CHAVES</t>
  </si>
  <si>
    <t>PORTAS E FECHADURAS</t>
  </si>
  <si>
    <t>VIDROS</t>
  </si>
  <si>
    <t>INSTALAÇÃO DE VIDRO TEMPERADO, E = 10 MM, ENCAIXADO EM PERFIL U.</t>
  </si>
  <si>
    <t>102181</t>
  </si>
  <si>
    <t xml:space="preserve">INSTALAÇÃO DE VIDRO TEMPERADO, E = 8 MM, ENCAIXADO EM PERFIL U. </t>
  </si>
  <si>
    <t xml:space="preserve"> 102180</t>
  </si>
  <si>
    <t>INSTALAÇÃO DE VIDRO TEMPERADO, E = 6 MM, ENCAIXADO EM PERFIL U.</t>
  </si>
  <si>
    <t xml:space="preserve"> 102179</t>
  </si>
  <si>
    <t>VIDRO TEMPERADO VERDE E = 8 MM, SEM COLOCACAO</t>
  </si>
  <si>
    <t>VIDRO TEMPERADO VERDE E = 6 MM, SEM COLOCACAO</t>
  </si>
  <si>
    <t xml:space="preserve">VIDRO TEMPERADO VERDE E = 10 MM, SEM COLOCACAO </t>
  </si>
  <si>
    <t>VIDRO TEMPERADO INCOLOR E = 8 MM, SEM COLOCACAO</t>
  </si>
  <si>
    <t xml:space="preserve">VIDRO TEMPERADO INCOLOR E = 6 MM, SEM COLOCACAO </t>
  </si>
  <si>
    <t xml:space="preserve">VIDRO TEMPERADO INCOLOR E = 10 MM, SEM COLOCACAO </t>
  </si>
  <si>
    <t xml:space="preserve">REMOÇÃO DE VIDRO LISO COMUM DE ESQUADRIA COM BAGUETE DE ALUMÍNIO OU PVC. </t>
  </si>
  <si>
    <t xml:space="preserve">REMOÇÃO DE VIDRO TEMPERADO FIXADO EM PERFIL U. </t>
  </si>
  <si>
    <t>ESPELHO CRISTAL E = 4 MM</t>
  </si>
  <si>
    <t>PORTA EM AÇO DE ABRIR PARA VIDRO SEM GUARNIÇÃO, 87X210CM, FIXAÇÃO COM PARAFUSOS, INCLUSIVE VIDROS - FORNECIMENTO E INSTALAÇÃO. AF_08/2015</t>
  </si>
  <si>
    <t>PORTA DE MADEIRA PARA VERNIZ, SEMI-OCA, 80X210CM, E=3,5CM, INCLUSO DOBRADIÇAS - FORNEC E INST</t>
  </si>
  <si>
    <t>PORTA DE MADEIRA PARA VERNIZ, SEMI-OCA, 70X210CM, E=3,5CM, INCLUSO DOBRADIÇAS - FORNEC E INST</t>
  </si>
  <si>
    <t>PORTA DE ALUMÍNIO DE ABRIR PARA VIDRO SEM GUARNIÇÃO, 87X210CM, FIXAÇÃO COM PARAFUSOS, INCLUSIVE VIDROS - FORNECIMENTO E INSTALAÇÃO</t>
  </si>
  <si>
    <t>JANELA DE AÇO BASCULANTE , FIXAÇÃO COM ARGAMASSA ,SEM VIDROS, PADRONIZADA</t>
  </si>
  <si>
    <t>JANELA FIXA DE ALUMÍNIO PARA VIDRO, COM VIDRO, BATENTE E FERRAGENS. EXCLUSIVE ACABAMENTO, ALIZAR E CONTRAMARCO. FORNECIMENTO E INSTALAÇÃO.</t>
  </si>
  <si>
    <t>JANELA DE ALUMÍNIO DE CORRER COM 2 FOLHAS PARA VIDROS, COM VIDROS, BATENTE, ACABAMENTO COM ACETATO OU BRILHANTE E FERRAGENS. EXCLUSIVE ALIZAR E CONTRAMARCO. FORNECIMENTO E INSTALAÇÃO.</t>
  </si>
  <si>
    <t xml:space="preserve">JANELA DE ALUMÍNIO TIPO MAXIM-AR, COM VIDROS, BATENTE E FERRAGENS. EXCLUSIVE ALIZAR, ACABAMENTO E CONTRAMARCO. FORNECIMENTO E INSTALAÇÃO. </t>
  </si>
  <si>
    <t>GRADIL EM ALUMÍNIO FIXADO EM VÃOS DE JANELAS, FORMADO POR TUBOS DE 3/4".</t>
  </si>
  <si>
    <t xml:space="preserve"> 99862 </t>
  </si>
  <si>
    <t xml:space="preserve">DOBRADICA TIPO VAI-E-VEM EM ACO/FERRO, TAMANHO 3'', GALVANIZADO, COM PARAFUSOS </t>
  </si>
  <si>
    <t>DOBRADICA EM ACO/FERRO, 3 1/2" X 3", E= 1,9 A 2 MM, COM ANEL, CROMADO OU ZINCADO, TAMPA BOLA, COM PARAFUSOS</t>
  </si>
  <si>
    <t>FECHADURA DE EMBUTIR PARA PORTAS INTERNAS, COMPLETA, ACABAMENTO PADRÃO MÉDIO, COM EXECUÇÃO DE FURO, FORNECIMENTO E INSTALAÇÃO</t>
  </si>
  <si>
    <t>FECHADURA DE EMBUTIR PARA PORTA DE BANHEIRO, COMPLETA, ACABAMENTO PADRÃO POPULAR, INCLUSO EXECUÇÃO DE FURO, FORNECIMENTO E INSTALAÇÃO</t>
  </si>
  <si>
    <t>FECHADURA DE EMBUTIR COM CILINDRO, EXTERNA, COMPLETA, ACABAMENTO PADRÃO POPULAR,INCLUSIVE EXECUÇÃO DE FURO, FORNECIMENTO E INSTALAÇÃO</t>
  </si>
  <si>
    <t>GUARDA-CORPO DE AÇO GALVANIZADO DE 1,10M DE ALTURA, MONTANTES TUBULARES DE 1.1/2 ESPAÇADOS DE 1,20M, TRAVESSA SUPERIOR DE 2, GRADIL FORMADO POR BARRAS CHATAS EM FERRO DE 32X4,8MM, FIXADO COM CHUMBADOR MECÂNICO.</t>
  </si>
  <si>
    <t>99839</t>
  </si>
  <si>
    <t xml:space="preserve">GUARDA-CORPO DE AÇO GALVANIZADO DE 1,10M, MONTANTES TUBULARES DE 1.1/4" ESPAÇADOS DE 1,20M, TRAVESSA SUPERIOR DE 1.1/2", GRADIL FORMADO POR TUBOS HORIZONTAIS DE 1" E VERTICAIS DE 3/4", FIXADO COM CHUMBADOR MECÂNICO. </t>
  </si>
  <si>
    <t>99837</t>
  </si>
  <si>
    <t>CORRIMÃO SIMPLES, DIÂMETRO EXTERNO = 1 1/2", EM AÇO GALVANIZADO.</t>
  </si>
  <si>
    <t>99855</t>
  </si>
  <si>
    <t xml:space="preserve">REMOÇÃO DE PORTAS, DE FORMA MANUAL, SEM REAPROVEITAMENTO </t>
  </si>
  <si>
    <t xml:space="preserve">REMOÇÃO DE JANELAS, DE FORMA MANUAL, SEM REAPROVEITAMENTO </t>
  </si>
  <si>
    <t>FERRAGENS, ESQUADRIAS E JANELAS</t>
  </si>
  <si>
    <t>DIVISÓRIA FIXA EM VIDRO TEMPERADO 10 MM, SEM ABERTURA.</t>
  </si>
  <si>
    <t xml:space="preserve"> 102235</t>
  </si>
  <si>
    <t>FORRO DE FIBRA MINERAL EM PLACAS DE 625 X 625 MM, E = 15/16 MM, BORDA REBAIXADA,
COM PINTURA ANTIMOFO, APOIADO EM PERFIL DE ACO GALVANIZADO COM 24 MM DE BASE -
INSTALADO</t>
  </si>
  <si>
    <t>FORRO DE FIBRA MINERAL EM PLACAS DE 1250 X 625 MM, E = 15 MM, BORDA RETA, COM PINTURA ANTIMOFO, APOIADO EM PERFIL DE ACO GALVANIZADO COM 24 MM DE BASE -
INSTALADO</t>
  </si>
  <si>
    <t xml:space="preserve">FORRO EM PLACAS DE GESSO, PARA AMBIENTES COMERCIAIS. </t>
  </si>
  <si>
    <t>96113</t>
  </si>
  <si>
    <t>FORRO COMPOSTO POR PAINEIS DE LA DE VIDRO, REVESTIDOS EM PVC MICROPERFURADO, DE *1250 X 625* MM, ESPESSURA 15 MM (COM COLOCACAO)</t>
  </si>
  <si>
    <t>DRYWALL TETO, PARA AMBIENTES COMERCIAIS, COM ESTRTURA DE FIXAÇÃO, COMPLETAMENTE INSTALADO</t>
  </si>
  <si>
    <t xml:space="preserve"> 96359 </t>
  </si>
  <si>
    <t xml:space="preserve"> 96360 </t>
  </si>
  <si>
    <t>96373</t>
  </si>
  <si>
    <t>96374</t>
  </si>
  <si>
    <t>INSTALAÇÃO DE REFORÇO DE MADEIRA EM PAREDE DRYWALL.</t>
  </si>
  <si>
    <t>96361</t>
  </si>
  <si>
    <t>96366</t>
  </si>
  <si>
    <t>96367</t>
  </si>
  <si>
    <t>CAMINHÃO MUNCK</t>
  </si>
  <si>
    <t>COMPACTADOR DE SOLOS DE PERCUSSÃO (SOQUETE) COM MOTOR A GASOLINA 4 TEMPOS, POTÊNCIA 4 CV - MATERIAIS NA OPERAÇÃO.</t>
  </si>
  <si>
    <t xml:space="preserve"> 91532 </t>
  </si>
  <si>
    <t xml:space="preserve">COMPACTADOR DE SOLOS DE PERCUSSÃO (SOQUETE) COM MOTOR A GASOLINA 4 TEMPOS, POTÊNCIA 4 CV - CHI DIURNO. </t>
  </si>
  <si>
    <t>91534</t>
  </si>
  <si>
    <t xml:space="preserve">COMPACTADOR DE SOLOS DE PERCUSSÃO (SOQUETE) COM MOTOR A GASOLINA 4 TEMPOS, POTÊNCIA 4 CV - CHP DIURNO. </t>
  </si>
  <si>
    <t>91533</t>
  </si>
  <si>
    <t>AREIA PARA ATERRO - POSTO JAZIDA/FORNECEDOR (RETIRADO NA JAZIDA, SEM TRANSPORTE)</t>
  </si>
  <si>
    <t>ESCAVAÇÕES E REATERRO</t>
  </si>
  <si>
    <t>ATERRO MANUAL DE VALAS COM SOLO ARGILO-ARENOSO E COMPACTAÇÃO MECANIZADA.</t>
  </si>
  <si>
    <t xml:space="preserve">ATERRO MECANIZADO DE VALA COM ESCAVADEIRA HIDRÁULICA (CAPACIDADE DA CAÇAMBA: 0,8 M³ / POTÊNCIA: 111 HP), LARGURA DE 1,5 A 2,5 M, PROFUNDIDADE ATÉ 1,5 M, COM SOLO ARGILO-ARENOSO. </t>
  </si>
  <si>
    <t xml:space="preserve">DESMONTE DE MATERIAL DE 3ª CATEGORIA (BLOCOS DE ROCHAS OU MATACOS), COM MARTELETE PNEUMÁTICO MANUAL EXCLUSIVE CARGA E TRANSPORTE. </t>
  </si>
  <si>
    <t xml:space="preserve">ESCORAMENTO DE VALA, TIPO PONTALETEAMENTO, COM PROFUNDIDADE DE 1,5 A 3,0 M, LARGURA MAIOR OU IGUAL A 1,5 M E MENOR QUE 2,5 M. </t>
  </si>
  <si>
    <t>ESCORAMENTO DE VALA, TIPO PONTALETEAMENTO, COM PROFUNDIDADE DE 1,5 A 3,0 M, LARGURA MENOR QUE 1,5 M</t>
  </si>
  <si>
    <t>ALAMBRADO EM MOURÕES DE CONCRETO, COM TELA DE ARAME GALVANIZADO (INCLUSIVE MURETA EM CONCRETO). AF_05/2018</t>
  </si>
  <si>
    <t>RECOMPOSIÇÃO PARCIAL DE ARAME FARPADO Nº 14 CLASSE 250, FIXADO EM CERCA COM MOURÕES DE CONCRETO - FORNECIMENTO E INSTALAÇÃO.</t>
  </si>
  <si>
    <t xml:space="preserve">PÁ CARREGADEIRA SOBRE RODAS, POTÊNCIA 197 HP, CAPACIDADE DA CAÇAMBA 2,5 A 3,5 M3, PESO OPERACIONAL 18338 KG - CHP DIURNO. </t>
  </si>
  <si>
    <t>PÁ CARREGADEIRA SOBRE RODAS, POTÊNCIA 197 HP, CAPACIDADE DA CAÇAMBA 2,5 A 3,5 M3, PESO OPERACIONAL 18338 KG - CHP DIURNO.</t>
  </si>
  <si>
    <t>ESCAVADEIRA HIDRAULICA SOBRE ESTEIRA, COM GARRA GIRATORIA DE MANDIBULAS, PESO OPERACIONAL ENTRE 22,00 E 25,50 TON, POTENCIA LIQUIDA ENTRE 15 0 E 160 HP - CHP DIURNO.</t>
  </si>
  <si>
    <t>MINICARREGADEIRA SOBRE RODAS POTENCIA 47HP CAPACIDADE OPERACAO 646 KG, COM VASSOURA MECÂNICA ACOPLADA - MANUTENÇÃO.</t>
  </si>
  <si>
    <t>MINIESCAVADEIRA SOBRE ESTEIRAS, POTENCIA LIQUIDA DE *30* HP, PESO OPERACIONAL DE *3.500* KG</t>
  </si>
  <si>
    <t xml:space="preserve">CHP </t>
  </si>
  <si>
    <t xml:space="preserve">CORTADORA DE PISO COM MOTOR 4 TEMPOS A GASOLINA, POTÊNCIA DE 13 HP, COM DISCO DE CORTE DIAMANTADO SEGMENTADO PARA CONCRETO, DIÂMETRO DE 350 MM, FURO DE 1" (14 X 1") - CHP DIURNO. </t>
  </si>
  <si>
    <t>CORTADORA DE PISO COM MOTOR 4 TEMPOS A GASOLINA, POTÊNCIA DE 13 HP, COM DISCO DE CORTE DIAMANTADO SEGMENTADO PARA CONCRETO, DIÂMETRO DE 350 MM, FURO DE 1" (14 X 1") - MATERIAIS NA OPERAÇÃO. AF_08/2015</t>
  </si>
  <si>
    <t>MARTELETE, ROMPEDOR E CORTADORA</t>
  </si>
  <si>
    <t>REASSENTAMENTO DE PARALELEPÍPEDOS, REJUNTAMENTO COM ARGAMASSA, COM REAPROVEITAMENTO DOS PARALELEPÍPEDOS - INCLUSO RETIRADA E COLOCAÇÃO DO MATERIAL.</t>
  </si>
  <si>
    <t>REASSENTAMENTO DE PARALELEPÍPEDOS, REJUNTAMENTO COM PÓ DE PEDRA, COM REAPROVEITAMENTO DOS PARALELEPÍPEDOS - INCLUSO RETIRADA E COLOCAÇÃO DO MATERIAL.</t>
  </si>
  <si>
    <t>RECOMPOSIÇÃO DE PAVIMENTOS EM PEDRA POLIÉDRICA, REJUNTAMENTO COM PÓ DE PEDRA, COM REAPROVEITAMENTO DAS PEDRAS POLIÉDRICAS PARA O FECHAMENTO DE VALAS - INCLUSO RETIRADA E COLOCAÇÃO DO MATERIAL.</t>
  </si>
  <si>
    <t>PISOS E CALÇAMENTOS</t>
  </si>
  <si>
    <t>ESCAVAÇÃO MANUAL DE VALA COM PROFUNDIDADE MENOR OU IGUAL A 1,30 M. AF_03/2016</t>
  </si>
  <si>
    <t>ELEMENTOS DE DRENAGEM E ESGOTO</t>
  </si>
  <si>
    <t xml:space="preserve">ACRÉSCIMO PARA POÇO DE VISITA RETANGULAR PARA DRENAGEM, EM ALVENARIA COM BLOCOS DE CONCRETO, DIMENSÕES INTERNAS = 3,5X3,5 M. </t>
  </si>
  <si>
    <t>CHAMINÉ CIRCULAR PARA POÇO DE VISITA PARA DRENAGEM, EM CONCRETO PRÉ-MOLDADO, DIÂMETRO INTERNO = 0,6 M.</t>
  </si>
  <si>
    <t>ACRÉSCIMO PARA POÇO DE VISITA RETANGULAR PARA DRENAGEM, EM ALVENARIA COM BLOCOS DE CONCRETO, DIMENSÕES INTERNAS = 4X4 M.</t>
  </si>
  <si>
    <t>BASE PARA POCO DE VISITA RETANGULAR PARA ESGOTO E DRENAGEM, EM CONCRETO ESTRUTURAL, DIMENSÕES INTERNAS DE 90X150 M, PROFUNDIDADE DE 1,25 M,  EXCLUINDO TAMPÃO.</t>
  </si>
  <si>
    <t>ACRÉSCIMO PARA POÇO DE VISITA CIRCULAR PARA ESGOTO, EM CONCRETO PRÉ-MOLDADO, DIÂMETRO INTERNO = 1 M.</t>
  </si>
  <si>
    <t>RALO SECO / RALO DE PASSAGEM EM PVC, QUADRADO, 100 X 100 X 53 MM, SAIDA 40 MM, COM GRELHA BRANCA</t>
  </si>
  <si>
    <t xml:space="preserve">RALO FOFO COM REQUADRO, QUADRADO 200 X 200 MM </t>
  </si>
  <si>
    <t>RALO FOFO COM REQUADRO, QUADRADO 250 X 250 MM</t>
  </si>
  <si>
    <t>RALO FOFO COM REQUADRO, QUADRADO 150 X 150 MM</t>
  </si>
  <si>
    <t>GRELHA FIXA, EM PVC BRANCA, QUADRADA, 150 X 150 MM, PARA RALOS E CAIXAS</t>
  </si>
  <si>
    <t>GRELHA FIXA, PVC CROMADA, REDONDA, 150 MM, PARA RALOS E CAIXAS UN CR 20,54</t>
  </si>
  <si>
    <t>GRELHA EM FERRO FUNDIDO, DIMENSÕES 30X90CM, 85KG PARA CX RALO, FORNECIDA E ASSENTADA COM ARGAMASSA 1:4 CIMENTO:AREIA.</t>
  </si>
  <si>
    <t>CAIXA PARA RALO COM GRELHA FOFO 135 KG DE ALV TIJOLO MACICO (7X10X20) PAREDES DE UMA VEZ (0.20 M) DE 0.90X1.20X1.50 M (EXTERNA) COM ARGAMASSA 1 : 4 CIMENTO: AREIA, BASE CONC FCK=10 MPA, EXCLUSIVE ESCAVACAO E REATERRO.</t>
  </si>
  <si>
    <t>CAIXAS COM GRELHA E GRELHAS</t>
  </si>
  <si>
    <t>REVESTIMENTO CERÂMICO PARA PAREDES INTERNAS COM PLACAS TIPO GRÊSOU SEMI-GRÊS DE DIMENSÕES 20X20 CM APLICADAS EM AMBIENTES DE ÁREA MAIOR QUE 5 M² NA ALTURA INTEIRA DAS PAREDES.</t>
  </si>
  <si>
    <t>RECOLOCACAO DE FORROS EM REGUA DE PVC E PERFIS, CONSIDERANDO REAPROVEITAMENTO DO MATERIAL</t>
  </si>
  <si>
    <t>CAMINHÃO BASCULANTE 14 M3, COM CAVALO MECÂNICO DE CAPACIDADE MÁXIMA DE TRAÇÃO COMBINADO DE 36000 KG, POTÊNCIA 286 CV, INCLUSIVE SEMIREBOQUE COM CAÇAMBA METÁLICA - CHP DIURNO.</t>
  </si>
  <si>
    <t>FORRO DE FIBRA MINERAL EM PLACAS DE 625 X 625 MM, E = 15 MM, BORDA RETA, COM PINTURA ANTIMOFO, APOIADO EM PERFIL DE ACO GALVANIZADO COM 24 MM DE BASE - INSTALADO</t>
  </si>
  <si>
    <t>PORTAO DE ABRIR EM GRADIL DE METALON REDONDO DE 3/4" VERTICAL, COM REQUADRO, ACABAMENTO NATURAL - COMPLETO</t>
  </si>
  <si>
    <t xml:space="preserve">PORTA DE ALUMÍNIO DE ABRIR COM LAMBRI, COM GUARNIÇÃO, FIXAÇÃO COM PARAFUSOS - FORNECIMENTO E INSTALAÇÃO. </t>
  </si>
  <si>
    <t>ESCAVAÇÃO ACIMA DE 1,30M</t>
  </si>
  <si>
    <t>IMPERMEABILIZAÇÃO DE SUPERFÍCIE COM MANTA ASFÁLTICA, UMA CAMADA, INCLUSIVE APLICAÇÃO DE PRIMER ASFÁLTICO, E=4MM.</t>
  </si>
  <si>
    <t>EXECUÇÃO DE PASSEIO (CALÇADA) OU PISO DE CONCRETO COM CONCRETO MOLDADO IN LOCO, USINADO, ACABAMENTO CONVENCIONAL, ESPESSURA 8 CM, ARMADO.</t>
  </si>
  <si>
    <t>EXECUÇÃO DE PAVIMENTO EM PISO INTERTRAVADO, COM BLOCO PISOGRAMA DE 35 X 15 CM,
ESPESSURA 6 CM.</t>
  </si>
  <si>
    <t>REMOÇÃO DE PISO DE BLOCO INTERTRAVADO OU DE PEDRA PORTUGUESA, DE FORMA MANUAL, COM REAPROVEITAMENTO. AF_09/2023</t>
  </si>
  <si>
    <t>BASE PARA POÇO DE VISITA CIRCULAR PARA ESGOTO, EM CONCRETO PRÉ-MOLDADO, DIÂMETRO INTERNO = 0,8 M, PROFUNDIDADE = 1,35 M, EXCLUINDO TAMPÃO.</t>
  </si>
  <si>
    <t>BASE PARA POÇO DE VISITA CIRCULAR PARA DRENAGEM, EM CONCRETO PRÉ-MOLDADO, DIÂMETRO INTERNO = 1,5 M, PROFUNDIDADE = 1,35 M, EXCLUINDO TAMPÃO.</t>
  </si>
  <si>
    <t>BASE PARA POÇO DE VISITA CIRCULAR PARA DRENAGEM, EM CONCRETO PRÉ-MOLDADO, DIÂMETRO INTERNO = 1,2 M, PROFUNDIDADE = 1,60 M, EXCLUINDO TAMPÃO.</t>
  </si>
  <si>
    <t>POÇO DE INSPEÇÃO CIRCULAR PARA ESGOTO, EM CONCRETO PRÉ-MOLDADO, DIÂMETRO INTERNO = 0,6 M, PROFUNDIDADE = 0,90 M, EXCLUINDO TAMPÃO.</t>
  </si>
  <si>
    <t>POÇO DE INSPEÇÃO CIRCULAR PARA ESGOTO, EM CONCRETO PRÉ-MOLDADO, DIÂMETRO INTERNO = 0,6 M, PROFUNDIDADE = 1,40 M, EXCLUINDO TAMPÃO.</t>
  </si>
  <si>
    <t>POÇO DE INSPEÇÃO CIRCULAR PARA DRENAGEM, EM CONCRETO PRÉ-MOLDADO, DIÂMETRO INTERNO = 0,6 M, PROFUNDIDADE = 0,90 M, EXCLUINDO TAMPÃO.</t>
  </si>
  <si>
    <t>POÇO DE INSPEÇÃO CIRCULAR PARA DRENAGEM, EM CONCRETO PRÉ-MOLDADO, DIÂMETRO INTERNO = 0,6 M, PROFUNDIDADE = 1,40 M, EXCLUINDO TAMPÃO.</t>
  </si>
  <si>
    <t>RASGO LINEAR MECANIZADO EM CONTRAPISO, PARA RAMAIS / DISTRIBUIÇÃO DE INSTALAÇÕES HIDRÁULICAS, DIÂMETROS MAIORES QUE 40MM E MENORES OU IGUAIS A 75MM. AF_09/2023_PS</t>
  </si>
  <si>
    <t>RASGO LINEAR MECANIZADO EM CONTRAPISO, PARA RAMAIS / DISTRIBUIÇÃO DE INSTALAÇÕES HIDRÁULICAS, DIÂMETROS MAIORES QUE 75MM E MENORES OU IGUAIS A 100MM. AF_09/2023_PS</t>
  </si>
  <si>
    <t>FURO MECANIZADO EM CONCRETO, COM MARTELO DEMOLIDOR, PARA INSTALAÇÕES HIDRÁULICAS, DIÂMETROS MAIORES QUE 75MM E MENORES OU IGUAIS A 150MM. AF_09/2023</t>
  </si>
  <si>
    <t>ANEL DE VEDAÇÃO, PVC FLEXIVEL, 100MM, PARA SAIDA DE BACIA / VASO SANITARIO</t>
  </si>
  <si>
    <t>TUBO DE DESCIDA EXTERNO DE PVC PARA CAIXA DE DESCARGA EXTERNA ALTA - 40 MM X 1,55 M</t>
  </si>
  <si>
    <t>REGISTRO DE ESFERA, PVC, SOLDÁVEL, COM VOLANTE, DN 50MM - FORNECIMENTO E INSTALAÇÃO. AF_08/2021</t>
  </si>
  <si>
    <t>88261</t>
  </si>
  <si>
    <t>CONCRETAGEM DE PILARES, FCK = 25 MPA, COM USO DE BALDES - LANÇAMENTO, ADENSAMENTO E ACABAMENTO. AF_02/2022</t>
  </si>
  <si>
    <t>CONCRETAGEM DE VIGAS E LAJES, FCK = 25MPA, PARA QUALQUER TIPO DE LAJE COM BALDES EM EDIFICAÇÃO DE MULTIPAVIMENTOS ATÉ 04 ANDARES - LANÇAMENTO, ADENSAMENTO E ACABAMENTO. AF_02/2022</t>
  </si>
  <si>
    <t>CONCRETAGEM DE VIGAS E LAJES, FCK = 25MPA, PARA QUALQUER TIPO DE LAJE COM BALDES EM EDIFICAÇÃO TÉRREA - LANÇAMENTO, ADENSAMENTO E ACABAMENTO. AF_02/2022</t>
  </si>
  <si>
    <t>EXECUÇÃO DE PAVIMENTO DE CONCRETO ARMADO (PCA), FCK = 30 MPA, CAMADA COM ESPESSURA DE 15,0 CM</t>
  </si>
  <si>
    <t>TRATAMENTO DE JUNTA DE DILATAÇÃO, COM TARUGO DE POLIETILENO E SELANTE PU, INCLUSO PREENCHIMENTO COM ESPUMA EXPANSIVA PU. AF_09/2023</t>
  </si>
  <si>
    <t>IMPERMEABILIZAÇÃO DE SUPERFICIE COM ARGAMASSA DE CIMENTO E AREIA COM ADITIVO IMPERMEABILIZANTE, E = 1,5 CM. AF_09/2023.</t>
  </si>
  <si>
    <t>REVESTIMENTO CERÂMICO PARA PAREDES INTERNAS COM PLACAS TIPO ESMALTADA EXTRA DE DIMENSÕES 33X45CM APLICADAS NA ALTURA INTEIRA DAS PAREDES. AF_02/2023_PE</t>
  </si>
  <si>
    <t>RECOMPOSIÇÃO DE PAVIMENTO EM PEDRAS POLIÉDRICAS, REJUNTAMENTO COM ARGAMASSA, COM REAPROVEITAMENTO DAS PEDRAS POLIÉDRICAS, PARA O FECHAMENTO DE VALAS - INCLUSO RETIRADA E COLOCAÇÃO DO MATERIAL. AF_12/2020.</t>
  </si>
  <si>
    <t>CÓPIA CHAVE SIMPLES</t>
  </si>
  <si>
    <t>CÓPIA CHAVE TETRA</t>
  </si>
  <si>
    <t>ARGAMASSA POLIMÉRICA DE REPARO ESTRUTURAL, BICOMPONENTE</t>
  </si>
  <si>
    <t>PÓ DE PEDRA (POSTO PEDREIRA/FORNECEDOR, SEM FRETE)</t>
  </si>
  <si>
    <t>REATERRO MECANIZADO DE VALA COM ESCAVADEIRA HIDRÁULICA (CAPACIDADE DA CAÇAMBA: 0,8 M³ / POTÊNCIA: 111 HP), LARGURA DE 1,5 A 2,5 M, PROFUNDIDADE ATÉ 1,5 M, COM SOLO DE 1ª CATEGORIA, COM COMPACTADOR DE SOLOS DE PERCUSSÃO. AF_08/2023</t>
  </si>
  <si>
    <t>REATERRO MANUAL DE VALAS, COM COMPACTADOR DE SOLOS DE PERCUSSÃO. AF_08/2023</t>
  </si>
  <si>
    <t>L</t>
  </si>
  <si>
    <t>GERADOR PORTÁTIL MONOFÁSICO, POTÊNCIA 5500VA, MOTOR A GASOLINA, POTÊNCIA DO MOTOR 13CV - MATERIAIS NA OPERAÇÃO</t>
  </si>
  <si>
    <t>Plataforma elevatória com 20M de altura máxima de trabalho e 225KG de capacidade total de elevação da plataforma</t>
  </si>
  <si>
    <t>MÁQUINAS E EQUIPAMENTOS</t>
  </si>
  <si>
    <t>CAMINHÃO PIPA 10.000L TRUCADO, PESO BRUTO TOTAL 23.000KG, CARGA ÚTIL MÁXIMA 15.935KG, DISTÂNCIA ENTRE EIXOS 4,8M, POTÊNCIA 230CV, INCLUSIVE TANQUE DE AÇO PARA TRANSPORTE DE ÁGUA - CHP DIURNO</t>
  </si>
  <si>
    <t>MONTAGEM E DESMONTAGEM DE ANDAIME TUBULAR TIPO TORRE (EXCLUSIVE ANDAIME E LIMPEZA)</t>
  </si>
  <si>
    <t>IMPERMEABILIZAÇÃO DE SUPERFÍCIE COM ARGAMASSA POLIMÉRICA / MEMBRANA ACRÍLICA, 4 DEMÃOS, REFORÇADA COM VÉU DE POLIÉSTER (MAV)</t>
  </si>
  <si>
    <t>IMPERMEABILIZANTE FLEXÍVEL BRANCO DE BASE ACRÍLICA PARA COBERTURAS</t>
  </si>
  <si>
    <t>IMPERMEABILIZAÇÃO DE CALHAS/LAJES DESCOBERTAS, COM EMULSÃO ASFÁLTICA COM ELASTOMEROS, 3 DEMÃOS</t>
  </si>
  <si>
    <t>TRATAMENTO DE JUNTA DE DILATAÇÃO COM MANTA ASFÁLTICA ADERIDA COM MAÇARICO</t>
  </si>
  <si>
    <t>METAL-MECÂNICA</t>
  </si>
  <si>
    <t>CORRIMÃO METÁLICO PADRÃO NPT-011 INSTALADOS NO LOCAL (TODOS OS CUSTOS INCLUSOS)</t>
  </si>
  <si>
    <t>ESCADA METÁLICA PADRÃO NPT-011 INSTALADOS NO LOCAL (TODOS OS CUSTOS INCLUSOS)</t>
  </si>
  <si>
    <t>CHAPA DE AÇO FINA A FRIO 1020</t>
  </si>
  <si>
    <t>CHAPA DE AÇO FINA A QUENTE 1020</t>
  </si>
  <si>
    <t>CHAPA DE AÇO GALVANIZADA 1020</t>
  </si>
  <si>
    <t>CHAPA DE AÇO GROSSA 1020</t>
  </si>
  <si>
    <t>BARRA DE FERRO CHATA, RETANGULAR (QUALQUER BITOLA) 1020</t>
  </si>
  <si>
    <t>BARRA REDONDA LAMINADA EM AÇO CARBONO BARRA 6M (QUALQUER BITOLA)</t>
  </si>
  <si>
    <t>ARAME FARPADO GALVANIZADO, 14 BWG (2,11MM), CLASSE 250</t>
  </si>
  <si>
    <t>ARAME FARPADO GALVANIZADO, 16 BWG (1,65MM), CLASSE 250</t>
  </si>
  <si>
    <t>FUNDO ANTICORROSIVO PARA METAIS FERROSOS (ZARCAO)</t>
  </si>
  <si>
    <t>CAP DE PVC SOLDÁVEL DE 25MM</t>
  </si>
  <si>
    <t>CAP DE PVC SOLDÁVEL DE 32MM</t>
  </si>
  <si>
    <t>CAP DE PVC SOLDÁVEL DE 50MM</t>
  </si>
  <si>
    <t>VÁLVULA, PVC, PARA MICTÓRIO COM TEMPORIZADOR</t>
  </si>
  <si>
    <t>ESPUDE PARA VASO SANITÁRIO</t>
  </si>
  <si>
    <t>PARAFUSO PARA FIXAÇÃO DE VASO SANITÁRIO</t>
  </si>
  <si>
    <t>REGISTRO DE ESFERA, PVC, SOLDÁVEL, DN 32MM</t>
  </si>
  <si>
    <t>REGISTRO DE ESFERA, PVC, SOLDÁVEL, DN 60MM</t>
  </si>
  <si>
    <t>TAMPA DE CONCRETO ARMADO PARA BOCA DE LOBO, INSTALADA</t>
  </si>
  <si>
    <t xml:space="preserve">CAIXA D'AGUA EM POLIETILENO 500 LITROS, COM TAMPA </t>
  </si>
  <si>
    <t>11560</t>
  </si>
  <si>
    <t>MOLA HIDRAULICA AEREA, PARA PORTAS DE ATE 950MM E PESO DE ATE 65KG, COM CORPO EM ALUMINIO E BRAÇO EM AÇO, SEM BRAÇO DE PARADA</t>
  </si>
  <si>
    <t>BOCA DE LOBO SIMPLES EM CONCRETO, PRONTA COM TAMPA, ATÉ 1,3M DE PROFUNDIDADE,  INCLUSO FÔRMAS, MATERIAIS E DEMOLIÇÃO</t>
  </si>
  <si>
    <t>CERCA GRADIL NYLOFOR, EM AÇO GALVANIZADO, COMPRIMENTO 2,50M, COMPLETO COM POSTE, FORNECIMENTO E INSTALAÇÃO</t>
  </si>
  <si>
    <t>REGISTRO DE PRESSÃO BRUTO DE LATÃO ½", ROSCÁVEL - FORNECIMENTO E INSTALAÇÃO.</t>
  </si>
  <si>
    <t>REGISTRO DE GAVETA BRUTO DE LATÃO ½", ROSCÁVEL - FORNECIMENTO E INSTALAÇÃO.</t>
  </si>
  <si>
    <t>377</t>
  </si>
  <si>
    <t>REGISTRO DE PRESSÃO BRUTO DE LATÃO ¾", INCLUSIVE CONEXÕES, ROSCÁVEL - FORNECIMENTO E INSTALAÇÃO.</t>
  </si>
  <si>
    <t>REGISTRO DE GAVETA BRUTO DE LATÃO ¾", INCLUSIVE CONEXÕES, ROSCÁVEL- FORNECIMENTO E INSTALAÇÃO.</t>
  </si>
  <si>
    <t>6145</t>
  </si>
  <si>
    <t>20140</t>
  </si>
  <si>
    <t>12032</t>
  </si>
  <si>
    <t>PROTEÇÃO DE PEDESTRES, INCLUSIVE MONTAGEM E DESMONTAGEM</t>
  </si>
  <si>
    <t>37563</t>
  </si>
  <si>
    <t>4948</t>
  </si>
  <si>
    <t>37562</t>
  </si>
  <si>
    <t>11469</t>
  </si>
  <si>
    <t>11468</t>
  </si>
  <si>
    <t>11484</t>
  </si>
  <si>
    <t>38155</t>
  </si>
  <si>
    <t>43612</t>
  </si>
  <si>
    <t>3103</t>
  </si>
  <si>
    <t>2432</t>
  </si>
  <si>
    <t>11451</t>
  </si>
  <si>
    <t>5090</t>
  </si>
  <si>
    <t>5085</t>
  </si>
  <si>
    <t>43603</t>
  </si>
  <si>
    <t>10498</t>
  </si>
  <si>
    <t>10507</t>
  </si>
  <si>
    <t>10505</t>
  </si>
  <si>
    <t>10506</t>
  </si>
  <si>
    <t>10502</t>
  </si>
  <si>
    <t>10501</t>
  </si>
  <si>
    <t>10503</t>
  </si>
  <si>
    <t>11186</t>
  </si>
  <si>
    <t>34713</t>
  </si>
  <si>
    <t>3275</t>
  </si>
  <si>
    <t>39512</t>
  </si>
  <si>
    <t>39511</t>
  </si>
  <si>
    <t>39513</t>
  </si>
  <si>
    <t>368</t>
  </si>
  <si>
    <t>11732</t>
  </si>
  <si>
    <t>11731</t>
  </si>
  <si>
    <t>21059</t>
  </si>
  <si>
    <t>21060</t>
  </si>
  <si>
    <t>11234</t>
  </si>
  <si>
    <t>5102</t>
  </si>
  <si>
    <t>ESPUMA EXPANSIVA DE POLIURETANO, APLICAÇÃO MANUAL - 500ML</t>
  </si>
  <si>
    <t>SILICONE ACETICO USO GERAL INCOLOR - 280G</t>
  </si>
  <si>
    <t>ACABAMENTO DE METAL CROMADO PARA REGISTRO PEQUENO, DE PAREDE, 1/2" OU 3/4"</t>
  </si>
  <si>
    <t>INVERSOR DE SOLDA MONOFÁSICO DE 160A, POTÊNCIA DE 5400W, TENSÃO DE 220V, PARA SOLDA COM ELETRODOS DE 2,0 A 4,0 MM</t>
  </si>
  <si>
    <t>PARAFUSO SEXTAVADO, ROSCA SOBERBA 5/16" X 100MM</t>
  </si>
  <si>
    <t>INSTALAÇÃO DE PISO ELEVADO METÁLICO E ESTRUTURA REGULÁVEL METÁLICA, COM NIVELAMENTO A LASER - INCLUSO TRANSPORTE DE MATERIAIS, REMOÇÃO E DESCARTE DAS ESTRUTURAS EXISTENTES</t>
  </si>
  <si>
    <t>INSTALAÇÃO DE PISO ELEVADO COM ARDOSIA E ESTRUTURA REGULÁVEL DE APOIOS DE POLIPROPILENO E ASTE EM AÇO, COM NIVELAMENTO A LASER - INCLUSO TRANSPORTE DE MATERIAIS E APROVEITAMENTO DE ARDOSIA EXISTENTE</t>
  </si>
  <si>
    <t>INSTALAÇÃO DE CONCERTINA SIMPLES, ESPIRAL DE 300MM</t>
  </si>
  <si>
    <t>INSTALAÇÃO DE CONCERTINA DUPLA CLIPADA, ESPIRAL DE 300MM</t>
  </si>
  <si>
    <t>PAREDE COM SISTEMA EM CHAPAS DE GESSO PARA DRYWALL, USO INTERNO, COM DUAS FACES SIMPLES E ESTRUTURA METÁLICA COM GUIAS SIMPLES, SEM VÃOS.</t>
  </si>
  <si>
    <t>PAREDE COM SISTEMA EM CHAPAS DE GESSO PARA DRYWALL, USO INTERNO, COM DUAS FACES SIMPLES E ESTRUTURA METÁLICA COM GUIAS SIMPLES PARA PAREDES COM ÁREA LÍQUIDA MAIOR OU IGUAL A 6M², COM VÃOS</t>
  </si>
  <si>
    <t>PAREDE COM SISTEMA EM CHAPAS DE GESSO PARA DRYWALL, USO INTERNO, COM DUAS FACES SIMPLES E ESTRUTURA METÁLICA COM GUIAS DUPLAS, SEM VÃOS</t>
  </si>
  <si>
    <t>PAREDE COM SISTEMA EM CHAPAS DE GESSO PARA DRYWALL, USO INTERNO, COM DUAS FACES SIMPLES E ESTRUTURA METÁLICA COM GUIAS DUPLAS PARA PAREDES COM ÁREA LÍQUIDA MAIOR OU IGUAL A 6M², COM VÃOS</t>
  </si>
  <si>
    <t>PAREDE COM SISTEMA EM CHAPAS DE GESSO PARA DRYWALL, USO INTERNO, COM DUAS FACES DUPLAS E ESTRUTURA METÁLICA COM GUIAS SIMPLES, SEM VÃOS</t>
  </si>
  <si>
    <t>11062</t>
  </si>
  <si>
    <t xml:space="preserve">PLACA CIMENTÍCIA LISA E = 10 MM, DE 1,20 X 2,50 M </t>
  </si>
  <si>
    <t>PAREDE COM SISTEMA EM CHAPAS DE GESSO PARA DRYWALL, USO INTERNO, COM DUAS FACES DUPLAS E ESTRUTURA METÁLICA COM GUIAS SIMPLES PARA PAREDES COM ÁREA LÍQUIDA MAIOR OU IGUAL A 6M², COM VÃOS</t>
  </si>
  <si>
    <t xml:space="preserve">PLACA CIMENTÍCIA LISA E = 6 MM, DE 1,20 X 2,50 M </t>
  </si>
  <si>
    <t>11063</t>
  </si>
  <si>
    <t>PORTA-01-CV</t>
  </si>
  <si>
    <t>PORTA-02-CV</t>
  </si>
  <si>
    <t>PORTA-03-CV</t>
  </si>
  <si>
    <t>PORTA-04-CV</t>
  </si>
  <si>
    <t>FECHADURA MAGNÉTICA SEM FIO, CONTROLE, BATERIA COMPLETO - FORNECIMENTO E INSTALAÇÃO</t>
  </si>
  <si>
    <t>FECHADURA MAGNÉTICA COM SENSOR (02 BOTOEIRA) - FORNECIMENTO E INSTALAÇÃO</t>
  </si>
  <si>
    <t>IMP-01-CV</t>
  </si>
  <si>
    <t>PISO-01-CV</t>
  </si>
  <si>
    <t>PISO-02-CV</t>
  </si>
  <si>
    <t>FOR-01-CV</t>
  </si>
  <si>
    <t>FOR-02-CV</t>
  </si>
  <si>
    <t>LAV-01-CV</t>
  </si>
  <si>
    <t>LAV-02-CV</t>
  </si>
  <si>
    <t>ESC-01-CV</t>
  </si>
  <si>
    <t>BOC-01-CV</t>
  </si>
  <si>
    <t>BOC-02-CV</t>
  </si>
  <si>
    <t>CAIX-01-CV</t>
  </si>
  <si>
    <t>CAIX-02-CV</t>
  </si>
  <si>
    <t>CERC-01-CV</t>
  </si>
  <si>
    <t>CONEBUC-01-CV</t>
  </si>
  <si>
    <t>VALV-01-CV</t>
  </si>
  <si>
    <t>ESPUDE-01-CV</t>
  </si>
  <si>
    <t>PARAF-01-CV</t>
  </si>
  <si>
    <t>PARAF-02-CV</t>
  </si>
  <si>
    <t>REGIST-01-CV</t>
  </si>
  <si>
    <t>REGIST-02-CV</t>
  </si>
  <si>
    <t>ADAPT-01-CV</t>
  </si>
  <si>
    <t>CURV-01-CV</t>
  </si>
  <si>
    <t>JOEL-01-CV</t>
  </si>
  <si>
    <t>JOEL-02-CV</t>
  </si>
  <si>
    <t>JUNC-01-CV</t>
  </si>
  <si>
    <t>LUV-01-CV</t>
  </si>
  <si>
    <t>LUV-02-CV</t>
  </si>
  <si>
    <t>LUV-03-CV</t>
  </si>
  <si>
    <t>LUV-04-CV</t>
  </si>
  <si>
    <t>TE-01-CV</t>
  </si>
  <si>
    <t>TE-02-CV</t>
  </si>
  <si>
    <t>TE-03-CV</t>
  </si>
  <si>
    <t>MAQ-01-CV</t>
  </si>
  <si>
    <t>MAQ-02-CV</t>
  </si>
  <si>
    <t>METMEC-01-CV</t>
  </si>
  <si>
    <t>METMEC-02-CV</t>
  </si>
  <si>
    <t>METMEC-03-CV</t>
  </si>
  <si>
    <t>METMEC-04-CV</t>
  </si>
  <si>
    <t>METMEC-05-CV</t>
  </si>
  <si>
    <t>METMEC-06-CV</t>
  </si>
  <si>
    <t>METMEC-07-CV</t>
  </si>
  <si>
    <t>METMEC-08-CV</t>
  </si>
  <si>
    <t>ENC-01-CV</t>
  </si>
  <si>
    <t>4722</t>
  </si>
  <si>
    <t>PEDRA BRITADA N.3 (38 A 50MM) POSTO PEDREIRA/FORNECEDOR, SEM FRETE</t>
  </si>
  <si>
    <t>CANTE-01-CV</t>
  </si>
  <si>
    <t>CANTE-02-CV</t>
  </si>
  <si>
    <t>CANTE-03-CV</t>
  </si>
  <si>
    <t>CANTE-04-CV</t>
  </si>
  <si>
    <t>EXECUÇÃO DE CANTEIRO DE OBRA - REFEITÓRIO, CENTRAL DE FORMAS OU CONCRETO OU ARGAMASSA OU ARMADURA</t>
  </si>
  <si>
    <t>LOCAÇÃO DE CONTAINER 2,30 X 6,00M, PARA ESCRITÓTIO, COM 1 SANITÁRIO, COMPLETO</t>
  </si>
  <si>
    <t>LOCAÇÃO DE CONTAINER 2,30 X 12,00M, PARA ALMOXARIFADO</t>
  </si>
  <si>
    <t>LOCAÇÃO DE CONTAINER 2,30 X 6,00M, PARA SANITÁRIO COM BACIAS E CHUVEIROS DE ATENDIMENTO AO CANTEIRO</t>
  </si>
  <si>
    <t>CLORO-01-CV</t>
  </si>
  <si>
    <t>BOMBONA DE HIPOCLORITO DE SÓDIO EM CONCENTRAÇÃO DE 12% DE CLORO ATIVO DE 50 LITROS</t>
  </si>
  <si>
    <t xml:space="preserve">ENCARREGADO </t>
  </si>
  <si>
    <t>VALOR UNITÁRIO DO ITEM</t>
  </si>
  <si>
    <t xml:space="preserve">                  DIRETORIA DE ENGENHARIA E MANUTENÇÃO - DEM</t>
  </si>
  <si>
    <t xml:space="preserve">PLANILHA VERIFICAÇÃO </t>
  </si>
  <si>
    <r>
      <rPr>
        <b/>
        <sz val="11"/>
        <color indexed="8"/>
        <rFont val="Calibri"/>
        <family val="2"/>
      </rPr>
      <t>Proposta Licitante (</t>
    </r>
    <r>
      <rPr>
        <b/>
        <sz val="11"/>
        <color indexed="30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</si>
  <si>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r>
      <rPr>
        <b/>
        <sz val="11"/>
        <color indexed="8"/>
        <rFont val="Calibri"/>
        <family val="2"/>
      </rPr>
      <t>Limite Inferior Permitido (</t>
    </r>
    <r>
      <rPr>
        <b/>
        <sz val="11"/>
        <color indexed="53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</si>
  <si>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r>
      <rPr>
        <b/>
        <sz val="11"/>
        <color indexed="8"/>
        <rFont val="Calibri"/>
        <family val="2"/>
      </rPr>
      <t>Orçamento Referência (</t>
    </r>
    <r>
      <rPr>
        <b/>
        <sz val="11"/>
        <color indexed="53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</si>
  <si>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r>
      <rPr>
        <b/>
        <sz val="11"/>
        <color indexed="8"/>
        <rFont val="Calibri"/>
        <family val="2"/>
      </rPr>
      <t>Limite Superior Permitido (</t>
    </r>
    <r>
      <rPr>
        <b/>
        <sz val="11"/>
        <color indexed="53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</si>
  <si>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t>Verificação</t>
  </si>
  <si>
    <t xml:space="preserve">*Modelo para apresentação das propostas </t>
  </si>
  <si>
    <t>**Preencher os campos Custo Unitário e BDI</t>
  </si>
  <si>
    <t>***A licitante deverá apresentar composição do BDI (adequado à realidade da concorrente)</t>
  </si>
  <si>
    <t>****Utilizar arredondamento de duas casas decimais nas operações matemáticas</t>
  </si>
  <si>
    <t>Notas:</t>
  </si>
  <si>
    <t>1. Os custos foram obtidos na tabela referencial: SINAPI 05/2024 (Com Desoneração)</t>
  </si>
  <si>
    <t>2. Foram incluidos orçamentos particulares de serviços e materiais</t>
  </si>
  <si>
    <t xml:space="preserve">BDI: </t>
  </si>
  <si>
    <t>Com CPRB</t>
  </si>
  <si>
    <t>BDI (%)</t>
  </si>
  <si>
    <t>Sem CPRB</t>
  </si>
  <si>
    <t>PREÇO DE VENDA (R$)</t>
  </si>
  <si>
    <t>Parâmetros do Acórdão 2.622/2013 - Plenário</t>
  </si>
  <si>
    <t>TOTAL DO BDI (R$)</t>
  </si>
  <si>
    <t>CONTRIB.PREV. SOBRE REC. BRUTA - CPRB</t>
  </si>
  <si>
    <t>6.4</t>
  </si>
  <si>
    <t>ISS (CONFORME LEGISLAÇÃO MUNICIPAL)</t>
  </si>
  <si>
    <t>6.3</t>
  </si>
  <si>
    <t>COFINS</t>
  </si>
  <si>
    <t>6.2</t>
  </si>
  <si>
    <t>PIS</t>
  </si>
  <si>
    <t>6.1</t>
  </si>
  <si>
    <t>I - IMPOSTOS</t>
  </si>
  <si>
    <t>L - LUCRO BRUTO</t>
  </si>
  <si>
    <t>DF - DESPESAS FINANCEIRAS</t>
  </si>
  <si>
    <t>R - RISCOS</t>
  </si>
  <si>
    <t>SG - SEGUROS + GARANTIA</t>
  </si>
  <si>
    <t>AC - ADMINISTRAÇÃO CENTRAL</t>
  </si>
  <si>
    <t>3 Quartil</t>
  </si>
  <si>
    <t xml:space="preserve">Médio </t>
  </si>
  <si>
    <t>1 Quartil</t>
  </si>
  <si>
    <t>PARCELAS DO BDI (%)</t>
  </si>
  <si>
    <t>SITUAÇÃO DO INTERVALO ADMISSIVEL</t>
  </si>
  <si>
    <t>OBSERVAÇÃO</t>
  </si>
  <si>
    <t>TAXA (%)</t>
  </si>
  <si>
    <t>VALOR (R$)</t>
  </si>
  <si>
    <t>DISCRIMINAÇÃO</t>
  </si>
  <si>
    <t>ITEM</t>
  </si>
  <si>
    <t>CUSTO TOTAL DO SERVIÇO (R$):</t>
  </si>
  <si>
    <t>COMPOSIÇÃO DE BDI PARA EDIFICAÇÕES</t>
  </si>
  <si>
    <t>DIRETORIA DE ENGENHARIA E MANUTENÇÃO</t>
  </si>
  <si>
    <t>BDI</t>
  </si>
  <si>
    <t>VALOR TOTAL COM BDI</t>
  </si>
  <si>
    <t>VALOR TOTAL SEM BDI</t>
  </si>
  <si>
    <t>ANEXO II - MODELO DA PROPOSTA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</si>
</sst>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"/>
    <numFmt numFmtId="166" formatCode="_-&quot;R$ &quot;* #,##0.00_-;&quot;-R$ &quot;* #,##0.00_-;_-&quot;R$ &quot;* \-??_-;_-@_-"/>
    <numFmt numFmtId="167" formatCode="_-* #,##0.00_-;\-* #,##0.00_-;_-* \-??_-;_-@_-"/>
    <numFmt numFmtId="168" formatCode="_(* #,##0.00_);_(* \(#,##0.00\);_(* \-??_);_(@_)"/>
    <numFmt numFmtId="169" formatCode="#,##0.00\ ;&quot; (&quot;#,##0.00\);&quot; -&quot;#\ ;@\ "/>
    <numFmt numFmtId="170" formatCode="#."/>
    <numFmt numFmtId="171" formatCode="&quot;N$&quot;#,##0_);\(&quot;N$&quot;#,##0\)"/>
    <numFmt numFmtId="172" formatCode="_-&quot;$&quot;* #,##0_-;\-&quot;$&quot;* #,##0_-;_-&quot;$&quot;* &quot;-&quot;_-;_-@_-"/>
    <numFmt numFmtId="173" formatCode="_-&quot;$&quot;* #,##0.00_-;\-&quot;$&quot;* #,##0.00_-;_-&quot;$&quot;* &quot;-&quot;??_-;_-@_-"/>
    <numFmt numFmtId="174" formatCode="_([$€-2]* #,##0.00_);_([$€-2]* \(#,##0.00\);_([$€-2]* &quot;-&quot;??_)"/>
    <numFmt numFmtId="175" formatCode="_ * #,##0_ ;_ * \-#,##0_ ;_ * &quot;-&quot;_ ;_ @_ "/>
    <numFmt numFmtId="176" formatCode="_ * #,##0.00_ ;_ * \-#,##0.00_ ;_ * &quot;-&quot;??_ ;_ @_ "/>
    <numFmt numFmtId="177" formatCode="#,##0.00;[Red]\-#,##0.00;"/>
    <numFmt numFmtId="178" formatCode="_ &quot;S/&quot;* #,##0_ ;_ &quot;S/&quot;* \-#,##0_ ;_ &quot;S/&quot;* &quot;-&quot;_ ;_ @_ "/>
    <numFmt numFmtId="179" formatCode="_ &quot;S/&quot;* #,##0.00_ ;_ &quot;S/&quot;* \-#,##0.00_ ;_ &quot;S/&quot;* &quot;-&quot;??_ ;_ @_ "/>
    <numFmt numFmtId="180" formatCode="0.0000000"/>
    <numFmt numFmtId="181" formatCode="0.0000"/>
    <numFmt numFmtId="182" formatCode="#,##0.000"/>
    <numFmt numFmtId="183" formatCode="0.00000%"/>
    <numFmt numFmtId="184" formatCode="0.0000000%"/>
    <numFmt numFmtId="185" formatCode="&quot;R$ &quot;#,##0.00"/>
    <numFmt numFmtId="186" formatCode="_(&quot;R$ &quot;* #,##0.00_);_(&quot;R$ &quot;* \(#,##0.00\);_(&quot;R$ &quot;* &quot;-&quot;??_);_(@_)"/>
    <numFmt numFmtId="187" formatCode="&quot;R$&quot;#,##0.00"/>
    <numFmt numFmtId="188" formatCode="_(&quot;R$&quot;* #,##0.00_);_(&quot;R$&quot;* \(#,##0.00\);_(&quot;R$&quot;* &quot;-&quot;??_);_(@_)"/>
    <numFmt numFmtId="189" formatCode="0.00000000%"/>
  </numFmts>
  <fonts count="7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10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0"/>
      <name val="Arial"/>
      <family val="2"/>
      <charset val="204"/>
    </font>
    <font>
      <sz val="12"/>
      <color indexed="8"/>
      <name val="Arial"/>
      <family val="2"/>
    </font>
    <font>
      <sz val="10"/>
      <name val="Arial"/>
      <family val="2"/>
      <charset val="1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Helv"/>
    </font>
    <font>
      <sz val="11"/>
      <color indexed="52"/>
      <name val="Calibri"/>
      <family val="2"/>
    </font>
    <font>
      <sz val="1"/>
      <color indexed="16"/>
      <name val="Courier"/>
      <family val="3"/>
    </font>
    <font>
      <sz val="10"/>
      <name val="MS Sans Serif"/>
      <family val="2"/>
    </font>
    <font>
      <sz val="10"/>
      <name val="Geneva"/>
    </font>
    <font>
      <sz val="10"/>
      <name val="BERNHARD"/>
    </font>
    <font>
      <sz val="10"/>
      <name val="Helv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0"/>
      <color indexed="20"/>
      <name val="Arial"/>
      <family val="2"/>
    </font>
    <font>
      <b/>
      <sz val="12"/>
      <name val="Helv"/>
    </font>
    <font>
      <b/>
      <sz val="1"/>
      <color indexed="16"/>
      <name val="Courier"/>
      <family val="3"/>
    </font>
    <font>
      <b/>
      <sz val="11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sz val="10"/>
      <color indexed="8"/>
      <name val="Arial"/>
      <family val="2"/>
    </font>
    <font>
      <b/>
      <sz val="8"/>
      <name val="Times New Roman"/>
      <family val="1"/>
    </font>
    <font>
      <sz val="8"/>
      <name val="Helv"/>
    </font>
    <font>
      <sz val="1"/>
      <color indexed="18"/>
      <name val="Courier"/>
      <family val="3"/>
    </font>
    <font>
      <sz val="10"/>
      <name val="Helv"/>
      <charset val="204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11"/>
      <color theme="1"/>
      <name val="Calibri"/>
      <family val="2"/>
      <scheme val="minor"/>
    </font>
    <font>
      <u/>
      <sz val="9.9"/>
      <color theme="10"/>
      <name val="Calibri"/>
      <family val="2"/>
    </font>
    <font>
      <sz val="12"/>
      <color theme="1"/>
      <name val="Arial"/>
      <family val="2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indexed="8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</font>
    <font>
      <b/>
      <sz val="16"/>
      <color indexed="9"/>
      <name val="Calibri"/>
      <family val="2"/>
    </font>
    <font>
      <b/>
      <sz val="11"/>
      <color indexed="30"/>
      <name val="Calibri"/>
      <family val="2"/>
    </font>
    <font>
      <b/>
      <sz val="11"/>
      <color indexed="53"/>
      <name val="Calibri"/>
      <family val="2"/>
    </font>
    <font>
      <sz val="11"/>
      <name val="Calibri"/>
      <family val="2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rgb="FF000000"/>
      <name val="Calibri"/>
      <family val="2"/>
      <charset val="1"/>
    </font>
    <font>
      <b/>
      <sz val="10"/>
      <color rgb="FFFFFFFF"/>
      <name val="Calibri"/>
      <family val="2"/>
      <charset val="1"/>
    </font>
    <font>
      <sz val="10"/>
      <color rgb="FFFF0000"/>
      <name val="Arial"/>
      <family val="2"/>
    </font>
  </fonts>
  <fills count="7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31"/>
        <bgColor indexed="22"/>
      </patternFill>
    </fill>
    <fill>
      <patternFill patternType="solid">
        <fgColor indexed="29"/>
      </patternFill>
    </fill>
    <fill>
      <patternFill patternType="solid">
        <fgColor indexed="45"/>
        <bgColor indexed="29"/>
      </patternFill>
    </fill>
    <fill>
      <patternFill patternType="solid">
        <fgColor indexed="26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9"/>
      </patternFill>
    </fill>
    <fill>
      <patternFill patternType="solid">
        <fgColor indexed="22"/>
        <bgColor indexed="31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6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3"/>
        <bgColor indexed="52"/>
      </patternFill>
    </fill>
    <fill>
      <patternFill patternType="solid">
        <fgColor indexed="47"/>
        <bgColor indexed="31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42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theme="3" tint="-0.249977111117893"/>
        <bgColor indexed="56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indexed="60"/>
        <bgColor indexed="25"/>
      </patternFill>
    </fill>
    <fill>
      <patternFill patternType="solid">
        <fgColor theme="0"/>
        <bgColor indexed="56"/>
      </patternFill>
    </fill>
    <fill>
      <patternFill patternType="solid">
        <fgColor indexed="48"/>
        <bgColor indexed="30"/>
      </patternFill>
    </fill>
    <fill>
      <patternFill patternType="solid">
        <fgColor theme="0" tint="-0.34998626667073579"/>
        <bgColor indexed="42"/>
      </patternFill>
    </fill>
    <fill>
      <patternFill patternType="solid">
        <fgColor theme="0" tint="-0.34998626667073579"/>
        <bgColor indexed="3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indexed="26"/>
      </patternFill>
    </fill>
    <fill>
      <patternFill patternType="solid">
        <fgColor theme="0" tint="-0.34998626667073579"/>
        <bgColor indexed="65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8" tint="0.39997558519241921"/>
        <bgColor indexed="26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2060"/>
        <bgColor indexed="26"/>
      </patternFill>
    </fill>
    <fill>
      <patternFill patternType="solid">
        <fgColor rgb="FF00206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67">
    <xf numFmtId="0" fontId="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14" borderId="0" applyNumberFormat="0" applyBorder="0" applyAlignment="0" applyProtection="0"/>
    <xf numFmtId="0" fontId="10" fillId="7" borderId="0" applyNumberFormat="0" applyBorder="0" applyAlignment="0" applyProtection="0"/>
    <xf numFmtId="0" fontId="10" fillId="14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15" borderId="0" applyNumberFormat="0" applyBorder="0" applyAlignment="0" applyProtection="0"/>
    <xf numFmtId="0" fontId="10" fillId="6" borderId="0" applyNumberFormat="0" applyBorder="0" applyAlignment="0" applyProtection="0"/>
    <xf numFmtId="0" fontId="10" fillId="15" borderId="0" applyNumberFormat="0" applyBorder="0" applyAlignment="0" applyProtection="0"/>
    <xf numFmtId="0" fontId="10" fillId="6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12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19" borderId="0" applyNumberFormat="0" applyBorder="0" applyAlignment="0" applyProtection="0"/>
    <xf numFmtId="0" fontId="10" fillId="6" borderId="0" applyNumberFormat="0" applyBorder="0" applyAlignment="0" applyProtection="0"/>
    <xf numFmtId="0" fontId="10" fillId="19" borderId="0" applyNumberFormat="0" applyBorder="0" applyAlignment="0" applyProtection="0"/>
    <xf numFmtId="0" fontId="10" fillId="6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20" borderId="0" applyNumberFormat="0" applyBorder="0" applyAlignment="0" applyProtection="0"/>
    <xf numFmtId="0" fontId="10" fillId="10" borderId="0" applyNumberFormat="0" applyBorder="0" applyAlignment="0" applyProtection="0"/>
    <xf numFmtId="0" fontId="10" fillId="20" borderId="0" applyNumberFormat="0" applyBorder="0" applyAlignment="0" applyProtection="0"/>
    <xf numFmtId="0" fontId="10" fillId="10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14" borderId="0" applyNumberFormat="0" applyBorder="0" applyAlignment="0" applyProtection="0"/>
    <xf numFmtId="0" fontId="10" fillId="3" borderId="0" applyNumberFormat="0" applyBorder="0" applyAlignment="0" applyProtection="0"/>
    <xf numFmtId="0" fontId="10" fillId="14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19" borderId="0" applyNumberFormat="0" applyBorder="0" applyAlignment="0" applyProtection="0"/>
    <xf numFmtId="0" fontId="10" fillId="6" borderId="0" applyNumberFormat="0" applyBorder="0" applyAlignment="0" applyProtection="0"/>
    <xf numFmtId="0" fontId="10" fillId="19" borderId="0" applyNumberFormat="0" applyBorder="0" applyAlignment="0" applyProtection="0"/>
    <xf numFmtId="0" fontId="10" fillId="6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23" borderId="0" applyNumberFormat="0" applyBorder="0" applyAlignment="0" applyProtection="0"/>
    <xf numFmtId="0" fontId="10" fillId="12" borderId="0" applyNumberFormat="0" applyBorder="0" applyAlignment="0" applyProtection="0"/>
    <xf numFmtId="0" fontId="10" fillId="23" borderId="0" applyNumberFormat="0" applyBorder="0" applyAlignment="0" applyProtection="0"/>
    <xf numFmtId="0" fontId="10" fillId="12" borderId="0" applyNumberFormat="0" applyBorder="0" applyAlignment="0" applyProtection="0"/>
    <xf numFmtId="0" fontId="26" fillId="24" borderId="0" applyNumberFormat="0" applyBorder="0" applyAlignment="0" applyProtection="0"/>
    <xf numFmtId="0" fontId="26" fillId="24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6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26" fillId="20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0" borderId="0" applyNumberFormat="0" applyBorder="0" applyAlignment="0" applyProtection="0"/>
    <xf numFmtId="0" fontId="26" fillId="6" borderId="0" applyNumberFormat="0" applyBorder="0" applyAlignment="0" applyProtection="0"/>
    <xf numFmtId="0" fontId="26" fillId="31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32" borderId="0" applyNumberFormat="0" applyBorder="0" applyAlignment="0" applyProtection="0"/>
    <xf numFmtId="0" fontId="16" fillId="6" borderId="0" applyNumberFormat="0" applyBorder="0" applyAlignment="0" applyProtection="0"/>
    <xf numFmtId="0" fontId="16" fillId="13" borderId="0" applyNumberFormat="0" applyBorder="0" applyAlignment="0" applyProtection="0"/>
    <xf numFmtId="0" fontId="32" fillId="0" borderId="1" applyNumberFormat="0" applyFill="0" applyAlignment="0" applyProtection="0"/>
    <xf numFmtId="0" fontId="32" fillId="0" borderId="1" applyNumberFormat="0" applyFill="0" applyAlignment="0" applyProtection="0"/>
    <xf numFmtId="0" fontId="33" fillId="0" borderId="2" applyNumberFormat="0" applyFill="0" applyAlignment="0" applyProtection="0"/>
    <xf numFmtId="0" fontId="33" fillId="0" borderId="2" applyNumberFormat="0" applyFill="0" applyAlignment="0" applyProtection="0"/>
    <xf numFmtId="0" fontId="34" fillId="0" borderId="3" applyNumberFormat="0" applyFill="0" applyAlignment="0" applyProtection="0"/>
    <xf numFmtId="0" fontId="34" fillId="0" borderId="3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7" fillId="34" borderId="4"/>
    <xf numFmtId="0" fontId="27" fillId="34" borderId="4" applyNumberFormat="0" applyAlignment="0" applyProtection="0"/>
    <xf numFmtId="0" fontId="27" fillId="34" borderId="4" applyNumberFormat="0" applyAlignment="0" applyProtection="0"/>
    <xf numFmtId="0" fontId="27" fillId="34" borderId="4" applyNumberFormat="0" applyAlignment="0" applyProtection="0"/>
    <xf numFmtId="0" fontId="21" fillId="33" borderId="4" applyNumberFormat="0" applyAlignment="0" applyProtection="0"/>
    <xf numFmtId="0" fontId="21" fillId="33" borderId="4" applyNumberFormat="0" applyAlignment="0" applyProtection="0"/>
    <xf numFmtId="0" fontId="21" fillId="33" borderId="4" applyNumberFormat="0" applyAlignment="0" applyProtection="0"/>
    <xf numFmtId="0" fontId="27" fillId="34" borderId="4" applyNumberFormat="0" applyAlignment="0" applyProtection="0"/>
    <xf numFmtId="0" fontId="21" fillId="33" borderId="4" applyNumberFormat="0" applyAlignment="0" applyProtection="0"/>
    <xf numFmtId="0" fontId="27" fillId="35" borderId="4" applyNumberFormat="0" applyAlignment="0" applyProtection="0"/>
    <xf numFmtId="0" fontId="27" fillId="35" borderId="4" applyNumberFormat="0" applyAlignment="0" applyProtection="0"/>
    <xf numFmtId="0" fontId="27" fillId="35" borderId="4" applyNumberFormat="0" applyAlignment="0" applyProtection="0"/>
    <xf numFmtId="0" fontId="35" fillId="0" borderId="0"/>
    <xf numFmtId="0" fontId="23" fillId="36" borderId="5" applyNumberFormat="0" applyAlignment="0" applyProtection="0"/>
    <xf numFmtId="0" fontId="23" fillId="37" borderId="5" applyNumberFormat="0" applyAlignment="0" applyProtection="0"/>
    <xf numFmtId="0" fontId="36" fillId="0" borderId="6" applyNumberFormat="0" applyFill="0" applyAlignment="0" applyProtection="0"/>
    <xf numFmtId="0" fontId="36" fillId="0" borderId="6" applyNumberFormat="0" applyFill="0" applyAlignment="0" applyProtection="0"/>
    <xf numFmtId="0" fontId="22" fillId="0" borderId="7" applyNumberFormat="0" applyFill="0" applyAlignment="0" applyProtection="0"/>
    <xf numFmtId="0" fontId="36" fillId="0" borderId="6" applyNumberFormat="0" applyFill="0" applyAlignment="0" applyProtection="0"/>
    <xf numFmtId="170" fontId="37" fillId="0" borderId="0">
      <protection locked="0"/>
    </xf>
    <xf numFmtId="38" fontId="38" fillId="0" borderId="0" applyFont="0" applyFill="0" applyBorder="0" applyAlignment="0" applyProtection="0"/>
    <xf numFmtId="40" fontId="39" fillId="0" borderId="0" applyFont="0" applyFill="0" applyBorder="0" applyAlignment="0" applyProtection="0"/>
    <xf numFmtId="170" fontId="37" fillId="0" borderId="0">
      <protection locked="0"/>
    </xf>
    <xf numFmtId="0" fontId="40" fillId="0" borderId="0"/>
    <xf numFmtId="0" fontId="41" fillId="0" borderId="0"/>
    <xf numFmtId="0" fontId="40" fillId="0" borderId="0"/>
    <xf numFmtId="0" fontId="41" fillId="0" borderId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170" fontId="37" fillId="0" borderId="0">
      <protection locked="0"/>
    </xf>
    <xf numFmtId="171" fontId="8" fillId="0" borderId="0">
      <alignment horizontal="center"/>
    </xf>
    <xf numFmtId="172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0" fontId="37" fillId="0" borderId="0">
      <protection locked="0"/>
    </xf>
    <xf numFmtId="170" fontId="37" fillId="0" borderId="0">
      <protection locked="0"/>
    </xf>
    <xf numFmtId="0" fontId="42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0" fontId="26" fillId="41" borderId="0" applyNumberFormat="0" applyBorder="0" applyAlignment="0" applyProtection="0"/>
    <xf numFmtId="0" fontId="26" fillId="42" borderId="0" applyNumberFormat="0" applyBorder="0" applyAlignment="0" applyProtection="0"/>
    <xf numFmtId="0" fontId="26" fillId="29" borderId="0" applyNumberFormat="0" applyBorder="0" applyAlignment="0" applyProtection="0"/>
    <xf numFmtId="0" fontId="26" fillId="43" borderId="0" applyNumberFormat="0" applyBorder="0" applyAlignment="0" applyProtection="0"/>
    <xf numFmtId="0" fontId="26" fillId="18" borderId="0" applyNumberFormat="0" applyBorder="0" applyAlignment="0" applyProtection="0"/>
    <xf numFmtId="0" fontId="26" fillId="44" borderId="0" applyNumberFormat="0" applyBorder="0" applyAlignment="0" applyProtection="0"/>
    <xf numFmtId="0" fontId="26" fillId="45" borderId="0" applyNumberFormat="0" applyBorder="0" applyAlignment="0" applyProtection="0"/>
    <xf numFmtId="0" fontId="26" fillId="30" borderId="0" applyNumberFormat="0" applyBorder="0" applyAlignment="0" applyProtection="0"/>
    <xf numFmtId="0" fontId="26" fillId="26" borderId="0" applyNumberFormat="0" applyBorder="0" applyAlignment="0" applyProtection="0"/>
    <xf numFmtId="0" fontId="26" fillId="31" borderId="0" applyNumberFormat="0" applyBorder="0" applyAlignment="0" applyProtection="0"/>
    <xf numFmtId="0" fontId="26" fillId="39" borderId="0" applyNumberFormat="0" applyBorder="0" applyAlignment="0" applyProtection="0"/>
    <xf numFmtId="0" fontId="26" fillId="46" borderId="0" applyNumberFormat="0" applyBorder="0" applyAlignment="0" applyProtection="0"/>
    <xf numFmtId="0" fontId="19" fillId="47" borderId="4"/>
    <xf numFmtId="0" fontId="19" fillId="16" borderId="4" applyNumberFormat="0" applyAlignment="0" applyProtection="0"/>
    <xf numFmtId="0" fontId="19" fillId="16" borderId="4" applyNumberFormat="0" applyAlignment="0" applyProtection="0"/>
    <xf numFmtId="0" fontId="19" fillId="16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16" borderId="4" applyNumberFormat="0" applyAlignment="0" applyProtection="0"/>
    <xf numFmtId="0" fontId="19" fillId="21" borderId="4" applyNumberFormat="0" applyAlignment="0" applyProtection="0"/>
    <xf numFmtId="0" fontId="19" fillId="7" borderId="4" applyNumberFormat="0" applyAlignment="0" applyProtection="0"/>
    <xf numFmtId="0" fontId="19" fillId="7" borderId="4" applyNumberFormat="0" applyAlignment="0" applyProtection="0"/>
    <xf numFmtId="0" fontId="19" fillId="7" borderId="4" applyNumberFormat="0" applyAlignment="0" applyProtection="0"/>
    <xf numFmtId="0" fontId="9" fillId="1" borderId="8" applyFont="0" applyFill="0" applyBorder="0" applyAlignment="0">
      <alignment horizontal="center" vertical="center"/>
    </xf>
    <xf numFmtId="0" fontId="28" fillId="0" borderId="0"/>
    <xf numFmtId="0" fontId="54" fillId="0" borderId="0"/>
    <xf numFmtId="0" fontId="54" fillId="0" borderId="0"/>
    <xf numFmtId="174" fontId="8" fillId="0" borderId="0" applyFont="0" applyFill="0" applyBorder="0" applyAlignment="0" applyProtection="0"/>
    <xf numFmtId="168" fontId="10" fillId="0" borderId="0"/>
    <xf numFmtId="168" fontId="8" fillId="0" borderId="0"/>
    <xf numFmtId="168" fontId="10" fillId="0" borderId="0"/>
    <xf numFmtId="168" fontId="8" fillId="0" borderId="0"/>
    <xf numFmtId="168" fontId="8" fillId="0" borderId="0"/>
    <xf numFmtId="168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170" fontId="37" fillId="0" borderId="0"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38" fontId="7" fillId="48" borderId="0" applyNumberFormat="0" applyBorder="0" applyAlignment="0" applyProtection="0"/>
    <xf numFmtId="0" fontId="45" fillId="0" borderId="0">
      <alignment horizontal="left"/>
    </xf>
    <xf numFmtId="170" fontId="46" fillId="0" borderId="0">
      <protection locked="0"/>
    </xf>
    <xf numFmtId="170" fontId="46" fillId="0" borderId="0"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11" borderId="0" applyNumberFormat="0" applyBorder="0" applyAlignment="0" applyProtection="0"/>
    <xf numFmtId="10" fontId="7" fillId="48" borderId="9" applyNumberFormat="0" applyBorder="0" applyAlignment="0" applyProtection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0" fontId="47" fillId="0" borderId="10"/>
    <xf numFmtId="44" fontId="6" fillId="0" borderId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66" fontId="8" fillId="0" borderId="0"/>
    <xf numFmtId="166" fontId="8" fillId="0" borderId="0"/>
    <xf numFmtId="44" fontId="8" fillId="0" borderId="0" applyFill="0" applyBorder="0" applyAlignment="0" applyProtection="0"/>
    <xf numFmtId="44" fontId="10" fillId="0" borderId="0" applyFont="0" applyFill="0" applyBorder="0" applyAlignment="0" applyProtection="0"/>
    <xf numFmtId="166" fontId="8" fillId="0" borderId="0"/>
    <xf numFmtId="44" fontId="8" fillId="0" borderId="0" applyFill="0" applyBorder="0" applyAlignment="0" applyProtection="0"/>
    <xf numFmtId="40" fontId="10" fillId="0" borderId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44" fontId="8" fillId="0" borderId="0" applyFill="0" applyBorder="0" applyAlignment="0" applyProtection="0"/>
    <xf numFmtId="166" fontId="8" fillId="0" borderId="0"/>
    <xf numFmtId="44" fontId="8" fillId="0" borderId="0" applyFill="0" applyBorder="0" applyAlignment="0" applyProtection="0"/>
    <xf numFmtId="166" fontId="10" fillId="0" borderId="0"/>
    <xf numFmtId="166" fontId="8" fillId="0" borderId="0"/>
    <xf numFmtId="44" fontId="8" fillId="0" borderId="0" applyFill="0" applyBorder="0" applyAlignment="0" applyProtection="0"/>
    <xf numFmtId="44" fontId="8" fillId="0" borderId="0" applyFill="0" applyBorder="0" applyAlignment="0" applyProtection="0"/>
    <xf numFmtId="166" fontId="10" fillId="0" borderId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166" fontId="10" fillId="0" borderId="0"/>
    <xf numFmtId="166" fontId="10" fillId="0" borderId="0"/>
    <xf numFmtId="44" fontId="29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66" fontId="10" fillId="0" borderId="0"/>
    <xf numFmtId="44" fontId="55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55" fillId="0" borderId="0" applyFont="0" applyFill="0" applyBorder="0" applyAlignment="0" applyProtection="0"/>
    <xf numFmtId="44" fontId="55" fillId="0" borderId="0" applyFont="0" applyFill="0" applyBorder="0" applyAlignment="0" applyProtection="0"/>
    <xf numFmtId="44" fontId="55" fillId="0" borderId="0" applyFont="0" applyFill="0" applyBorder="0" applyAlignment="0" applyProtection="0"/>
    <xf numFmtId="44" fontId="55" fillId="0" borderId="0" applyFont="0" applyFill="0" applyBorder="0" applyAlignment="0" applyProtection="0"/>
    <xf numFmtId="44" fontId="55" fillId="0" borderId="0" applyFont="0" applyFill="0" applyBorder="0" applyAlignment="0" applyProtection="0"/>
    <xf numFmtId="44" fontId="55" fillId="0" borderId="0" applyFont="0" applyFill="0" applyBorder="0" applyAlignment="0" applyProtection="0"/>
    <xf numFmtId="44" fontId="55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55" fillId="0" borderId="0" applyFont="0" applyFill="0" applyBorder="0" applyAlignment="0" applyProtection="0"/>
    <xf numFmtId="44" fontId="55" fillId="0" borderId="0" applyFont="0" applyFill="0" applyBorder="0" applyAlignment="0" applyProtection="0"/>
    <xf numFmtId="44" fontId="55" fillId="0" borderId="0" applyFont="0" applyFill="0" applyBorder="0" applyAlignment="0" applyProtection="0"/>
    <xf numFmtId="44" fontId="55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55" fillId="0" borderId="0" applyFont="0" applyFill="0" applyBorder="0" applyAlignment="0" applyProtection="0"/>
    <xf numFmtId="44" fontId="55" fillId="0" borderId="0" applyFont="0" applyFill="0" applyBorder="0" applyAlignment="0" applyProtection="0"/>
    <xf numFmtId="44" fontId="55" fillId="0" borderId="0" applyFont="0" applyFill="0" applyBorder="0" applyAlignment="0" applyProtection="0"/>
    <xf numFmtId="44" fontId="55" fillId="0" borderId="0" applyFont="0" applyFill="0" applyBorder="0" applyAlignment="0" applyProtection="0"/>
    <xf numFmtId="44" fontId="55" fillId="0" borderId="0" applyFont="0" applyFill="0" applyBorder="0" applyAlignment="0" applyProtection="0"/>
    <xf numFmtId="44" fontId="55" fillId="0" borderId="0" applyFont="0" applyFill="0" applyBorder="0" applyAlignment="0" applyProtection="0"/>
    <xf numFmtId="44" fontId="55" fillId="0" borderId="0" applyFont="0" applyFill="0" applyBorder="0" applyAlignment="0" applyProtection="0"/>
    <xf numFmtId="44" fontId="55" fillId="0" borderId="0" applyFont="0" applyFill="0" applyBorder="0" applyAlignment="0" applyProtection="0"/>
    <xf numFmtId="44" fontId="55" fillId="0" borderId="0" applyFont="0" applyFill="0" applyBorder="0" applyAlignment="0" applyProtection="0"/>
    <xf numFmtId="44" fontId="55" fillId="0" borderId="0" applyFont="0" applyFill="0" applyBorder="0" applyAlignment="0" applyProtection="0"/>
    <xf numFmtId="44" fontId="55" fillId="0" borderId="0" applyFont="0" applyFill="0" applyBorder="0" applyAlignment="0" applyProtection="0"/>
    <xf numFmtId="44" fontId="10" fillId="0" borderId="0" applyFont="0" applyFill="0" applyBorder="0" applyAlignment="0" applyProtection="0"/>
    <xf numFmtId="166" fontId="10" fillId="0" borderId="0"/>
    <xf numFmtId="44" fontId="29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42" fillId="0" borderId="0">
      <protection locked="0"/>
    </xf>
    <xf numFmtId="0" fontId="18" fillId="21" borderId="0" applyNumberFormat="0" applyBorder="0" applyAlignment="0" applyProtection="0"/>
    <xf numFmtId="0" fontId="48" fillId="49" borderId="0" applyNumberFormat="0" applyBorder="0" applyAlignment="0" applyProtection="0"/>
    <xf numFmtId="0" fontId="48" fillId="21" borderId="0" applyNumberFormat="0" applyBorder="0" applyAlignment="0" applyProtection="0"/>
    <xf numFmtId="0" fontId="48" fillId="21" borderId="0" applyNumberFormat="0" applyBorder="0" applyAlignment="0" applyProtection="0"/>
    <xf numFmtId="37" fontId="49" fillId="0" borderId="0"/>
    <xf numFmtId="180" fontId="8" fillId="0" borderId="0"/>
    <xf numFmtId="0" fontId="29" fillId="0" borderId="0"/>
    <xf numFmtId="0" fontId="29" fillId="0" borderId="0"/>
    <xf numFmtId="0" fontId="29" fillId="0" borderId="0"/>
    <xf numFmtId="0" fontId="59" fillId="0" borderId="0"/>
    <xf numFmtId="0" fontId="10" fillId="0" borderId="0"/>
    <xf numFmtId="0" fontId="59" fillId="0" borderId="0"/>
    <xf numFmtId="0" fontId="10" fillId="0" borderId="0"/>
    <xf numFmtId="0" fontId="3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0" fillId="0" borderId="0"/>
    <xf numFmtId="0" fontId="50" fillId="0" borderId="0" applyNumberFormat="0" applyFill="0" applyBorder="0" applyAlignment="0" applyProtection="0"/>
    <xf numFmtId="0" fontId="10" fillId="0" borderId="0"/>
    <xf numFmtId="0" fontId="57" fillId="0" borderId="0"/>
    <xf numFmtId="0" fontId="57" fillId="0" borderId="0"/>
    <xf numFmtId="0" fontId="57" fillId="0" borderId="0"/>
    <xf numFmtId="0" fontId="10" fillId="0" borderId="0"/>
    <xf numFmtId="0" fontId="57" fillId="0" borderId="0"/>
    <xf numFmtId="0" fontId="57" fillId="0" borderId="0"/>
    <xf numFmtId="0" fontId="10" fillId="0" borderId="0"/>
    <xf numFmtId="0" fontId="57" fillId="0" borderId="0"/>
    <xf numFmtId="0" fontId="57" fillId="0" borderId="0"/>
    <xf numFmtId="0" fontId="8" fillId="0" borderId="0"/>
    <xf numFmtId="0" fontId="8" fillId="0" borderId="0" applyNumberFormat="0" applyFont="0" applyFill="0" applyBorder="0" applyAlignment="0" applyProtection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 applyNumberFormat="0" applyFont="0" applyFill="0" applyBorder="0" applyAlignment="0" applyProtection="0"/>
    <xf numFmtId="0" fontId="2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/>
    <xf numFmtId="0" fontId="59" fillId="0" borderId="0"/>
    <xf numFmtId="0" fontId="8" fillId="0" borderId="0"/>
    <xf numFmtId="0" fontId="29" fillId="0" borderId="0"/>
    <xf numFmtId="0" fontId="29" fillId="0" borderId="0"/>
    <xf numFmtId="0" fontId="59" fillId="0" borderId="0"/>
    <xf numFmtId="0" fontId="8" fillId="0" borderId="0"/>
    <xf numFmtId="0" fontId="5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/>
    <xf numFmtId="0" fontId="5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50" fillId="0" borderId="0"/>
    <xf numFmtId="0" fontId="50" fillId="0" borderId="0"/>
    <xf numFmtId="0" fontId="8" fillId="0" borderId="0"/>
    <xf numFmtId="0" fontId="10" fillId="50" borderId="11"/>
    <xf numFmtId="0" fontId="10" fillId="51" borderId="11" applyNumberFormat="0" applyAlignment="0" applyProtection="0"/>
    <xf numFmtId="0" fontId="10" fillId="51" borderId="11" applyNumberFormat="0" applyAlignment="0" applyProtection="0"/>
    <xf numFmtId="0" fontId="10" fillId="51" borderId="11" applyNumberFormat="0" applyAlignment="0" applyProtection="0"/>
    <xf numFmtId="0" fontId="8" fillId="12" borderId="11" applyNumberFormat="0" applyFont="0" applyAlignment="0" applyProtection="0"/>
    <xf numFmtId="0" fontId="8" fillId="12" borderId="11" applyNumberFormat="0" applyFont="0" applyAlignment="0" applyProtection="0"/>
    <xf numFmtId="0" fontId="8" fillId="12" borderId="11" applyNumberFormat="0" applyFont="0" applyAlignment="0" applyProtection="0"/>
    <xf numFmtId="0" fontId="10" fillId="51" borderId="11" applyNumberFormat="0" applyAlignment="0" applyProtection="0"/>
    <xf numFmtId="0" fontId="8" fillId="12" borderId="11" applyNumberFormat="0" applyFont="0" applyAlignment="0" applyProtection="0"/>
    <xf numFmtId="0" fontId="10" fillId="12" borderId="11" applyNumberFormat="0" applyFont="0" applyAlignment="0" applyProtection="0"/>
    <xf numFmtId="0" fontId="10" fillId="12" borderId="11" applyNumberFormat="0" applyFont="0" applyAlignment="0" applyProtection="0"/>
    <xf numFmtId="0" fontId="10" fillId="12" borderId="11" applyNumberFormat="0" applyFont="0" applyAlignment="0" applyProtection="0"/>
    <xf numFmtId="0" fontId="10" fillId="12" borderId="11" applyNumberFormat="0" applyFont="0" applyAlignment="0" applyProtection="0"/>
    <xf numFmtId="0" fontId="10" fillId="12" borderId="11" applyNumberFormat="0" applyFont="0" applyAlignment="0" applyProtection="0"/>
    <xf numFmtId="0" fontId="10" fillId="12" borderId="11" applyNumberFormat="0" applyFont="0" applyAlignment="0" applyProtection="0"/>
    <xf numFmtId="0" fontId="10" fillId="12" borderId="11" applyNumberFormat="0" applyFont="0" applyAlignment="0" applyProtection="0"/>
    <xf numFmtId="170" fontId="37" fillId="0" borderId="0">
      <protection locked="0"/>
    </xf>
    <xf numFmtId="10" fontId="8" fillId="0" borderId="0" applyFont="0" applyFill="0" applyBorder="0" applyAlignment="0" applyProtection="0"/>
    <xf numFmtId="9" fontId="10" fillId="0" borderId="0"/>
    <xf numFmtId="9" fontId="8" fillId="0" borderId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/>
    <xf numFmtId="9" fontId="8" fillId="0" borderId="0" applyFill="0" applyBorder="0" applyAlignment="0" applyProtection="0"/>
    <xf numFmtId="9" fontId="8" fillId="0" borderId="0" applyFill="0" applyBorder="0" applyAlignment="0" applyProtection="0"/>
    <xf numFmtId="9" fontId="8" fillId="0" borderId="0"/>
    <xf numFmtId="9" fontId="8" fillId="0" borderId="0" applyFill="0" applyBorder="0" applyAlignment="0" applyProtection="0"/>
    <xf numFmtId="9" fontId="8" fillId="0" borderId="0" applyFill="0" applyBorder="0" applyAlignment="0" applyProtection="0"/>
    <xf numFmtId="0" fontId="10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51" fillId="0" borderId="12" applyNumberFormat="0" applyFont="0" applyBorder="0" applyAlignment="0"/>
    <xf numFmtId="9" fontId="8" fillId="0" borderId="0"/>
    <xf numFmtId="9" fontId="8" fillId="0" borderId="0" applyFill="0" applyBorder="0" applyAlignment="0" applyProtection="0"/>
    <xf numFmtId="9" fontId="10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/>
    <xf numFmtId="9" fontId="8" fillId="0" borderId="0" applyFill="0" applyBorder="0" applyAlignment="0" applyProtection="0"/>
    <xf numFmtId="9" fontId="8" fillId="0" borderId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ill="0" applyBorder="0" applyAlignment="0" applyProtection="0"/>
    <xf numFmtId="9" fontId="10" fillId="0" borderId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/>
    <xf numFmtId="9" fontId="8" fillId="0" borderId="0" applyFont="0" applyFill="0" applyBorder="0" applyAlignment="0" applyProtection="0"/>
    <xf numFmtId="9" fontId="10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/>
    <xf numFmtId="9" fontId="8" fillId="0" borderId="0" applyFont="0" applyFill="0" applyBorder="0" applyAlignment="0" applyProtection="0"/>
    <xf numFmtId="9" fontId="8" fillId="0" borderId="0" applyFill="0" applyBorder="0" applyAlignment="0" applyProtection="0"/>
    <xf numFmtId="0" fontId="42" fillId="0" borderId="0">
      <protection locked="0"/>
    </xf>
    <xf numFmtId="38" fontId="52" fillId="0" borderId="0"/>
    <xf numFmtId="0" fontId="20" fillId="34" borderId="13"/>
    <xf numFmtId="0" fontId="20" fillId="34" borderId="13" applyNumberFormat="0" applyAlignment="0" applyProtection="0"/>
    <xf numFmtId="0" fontId="20" fillId="34" borderId="13" applyNumberFormat="0" applyAlignment="0" applyProtection="0"/>
    <xf numFmtId="0" fontId="20" fillId="34" borderId="13" applyNumberFormat="0" applyAlignment="0" applyProtection="0"/>
    <xf numFmtId="0" fontId="20" fillId="33" borderId="13" applyNumberFormat="0" applyAlignment="0" applyProtection="0"/>
    <xf numFmtId="0" fontId="20" fillId="33" borderId="13" applyNumberFormat="0" applyAlignment="0" applyProtection="0"/>
    <xf numFmtId="0" fontId="20" fillId="33" borderId="13" applyNumberFormat="0" applyAlignment="0" applyProtection="0"/>
    <xf numFmtId="0" fontId="20" fillId="34" borderId="13" applyNumberFormat="0" applyAlignment="0" applyProtection="0"/>
    <xf numFmtId="0" fontId="20" fillId="33" borderId="13" applyNumberFormat="0" applyAlignment="0" applyProtection="0"/>
    <xf numFmtId="0" fontId="20" fillId="35" borderId="13" applyNumberFormat="0" applyAlignment="0" applyProtection="0"/>
    <xf numFmtId="0" fontId="20" fillId="35" borderId="13" applyNumberFormat="0" applyAlignment="0" applyProtection="0"/>
    <xf numFmtId="0" fontId="20" fillId="35" borderId="13" applyNumberFormat="0" applyAlignment="0" applyProtection="0"/>
    <xf numFmtId="170" fontId="53" fillId="0" borderId="0">
      <protection locked="0"/>
    </xf>
    <xf numFmtId="167" fontId="8" fillId="0" borderId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8" fontId="10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10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10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7" fontId="8" fillId="0" borderId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169" fontId="8" fillId="0" borderId="0" applyFill="0" applyBorder="0" applyAlignment="0" applyProtection="0"/>
    <xf numFmtId="169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165" fontId="8" fillId="0" borderId="0"/>
    <xf numFmtId="165" fontId="8" fillId="0" borderId="0"/>
    <xf numFmtId="165" fontId="8" fillId="0" borderId="0" applyFill="0" applyBorder="0" applyAlignment="0" applyProtection="0"/>
    <xf numFmtId="43" fontId="10" fillId="0" borderId="0" applyFont="0" applyFill="0" applyBorder="0" applyAlignment="0" applyProtection="0"/>
    <xf numFmtId="165" fontId="8" fillId="0" borderId="0"/>
    <xf numFmtId="165" fontId="8" fillId="0" borderId="0" applyFill="0" applyBorder="0" applyAlignment="0" applyProtection="0"/>
    <xf numFmtId="168" fontId="10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8" fillId="0" borderId="0" applyFill="0" applyBorder="0" applyAlignment="0" applyProtection="0"/>
    <xf numFmtId="165" fontId="8" fillId="0" borderId="0" applyFill="0" applyBorder="0" applyAlignment="0" applyProtection="0"/>
    <xf numFmtId="165" fontId="8" fillId="0" borderId="0"/>
    <xf numFmtId="165" fontId="8" fillId="0" borderId="0"/>
    <xf numFmtId="165" fontId="8" fillId="0" borderId="0" applyFill="0" applyBorder="0" applyAlignment="0" applyProtection="0"/>
    <xf numFmtId="165" fontId="8" fillId="0" borderId="0" applyFill="0" applyBorder="0" applyAlignment="0" applyProtection="0"/>
    <xf numFmtId="168" fontId="10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8" fillId="0" borderId="0" applyFill="0" applyBorder="0" applyAlignment="0" applyProtection="0"/>
    <xf numFmtId="165" fontId="8" fillId="0" borderId="0" applyFill="0" applyBorder="0" applyAlignment="0" applyProtection="0"/>
    <xf numFmtId="168" fontId="10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10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169" fontId="8" fillId="0" borderId="0"/>
    <xf numFmtId="0" fontId="47" fillId="0" borderId="0"/>
    <xf numFmtId="9" fontId="60" fillId="0" borderId="0"/>
    <xf numFmtId="0" fontId="22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3" fillId="0" borderId="14" applyNumberFormat="0" applyFill="0" applyAlignment="0" applyProtection="0"/>
    <xf numFmtId="0" fontId="32" fillId="0" borderId="1" applyNumberFormat="0" applyFill="0" applyAlignment="0" applyProtection="0"/>
    <xf numFmtId="0" fontId="14" fillId="0" borderId="15" applyNumberFormat="0" applyFill="0" applyAlignment="0" applyProtection="0"/>
    <xf numFmtId="0" fontId="33" fillId="0" borderId="2" applyNumberFormat="0" applyFill="0" applyAlignment="0" applyProtection="0"/>
    <xf numFmtId="0" fontId="15" fillId="0" borderId="16" applyNumberFormat="0" applyFill="0" applyAlignment="0" applyProtection="0"/>
    <xf numFmtId="0" fontId="3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1" fillId="0" borderId="0"/>
    <xf numFmtId="0" fontId="3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5" fillId="0" borderId="18"/>
    <xf numFmtId="0" fontId="25" fillId="0" borderId="18" applyNumberFormat="0" applyFill="0" applyAlignment="0" applyProtection="0"/>
    <xf numFmtId="0" fontId="25" fillId="0" borderId="18" applyNumberFormat="0" applyFill="0" applyAlignment="0" applyProtection="0"/>
    <xf numFmtId="0" fontId="25" fillId="0" borderId="18" applyNumberFormat="0" applyFill="0" applyAlignment="0" applyProtection="0"/>
    <xf numFmtId="0" fontId="25" fillId="0" borderId="17" applyNumberFormat="0" applyFill="0" applyAlignment="0" applyProtection="0"/>
    <xf numFmtId="0" fontId="25" fillId="0" borderId="17" applyNumberFormat="0" applyFill="0" applyAlignment="0" applyProtection="0"/>
    <xf numFmtId="0" fontId="25" fillId="0" borderId="17" applyNumberFormat="0" applyFill="0" applyAlignment="0" applyProtection="0"/>
    <xf numFmtId="0" fontId="25" fillId="0" borderId="18" applyNumberFormat="0" applyFill="0" applyAlignment="0" applyProtection="0"/>
    <xf numFmtId="0" fontId="25" fillId="0" borderId="17" applyNumberFormat="0" applyFill="0" applyAlignment="0" applyProtection="0"/>
    <xf numFmtId="0" fontId="25" fillId="0" borderId="18" applyNumberFormat="0" applyFill="0" applyAlignment="0" applyProtection="0"/>
    <xf numFmtId="0" fontId="25" fillId="0" borderId="18" applyNumberFormat="0" applyFill="0" applyAlignment="0" applyProtection="0"/>
    <xf numFmtId="0" fontId="25" fillId="0" borderId="18" applyNumberFormat="0" applyFill="0" applyAlignment="0" applyProtection="0"/>
    <xf numFmtId="0" fontId="23" fillId="36" borderId="5" applyNumberFormat="0" applyAlignment="0" applyProtection="0"/>
    <xf numFmtId="0" fontId="23" fillId="36" borderId="5" applyNumberFormat="0" applyAlignment="0" applyProtection="0"/>
    <xf numFmtId="43" fontId="10" fillId="0" borderId="0" applyFont="0" applyFill="0" applyBorder="0" applyAlignment="0" applyProtection="0"/>
    <xf numFmtId="167" fontId="10" fillId="0" borderId="0"/>
    <xf numFmtId="167" fontId="10" fillId="0" borderId="0"/>
    <xf numFmtId="168" fontId="10" fillId="0" borderId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8" fillId="0" borderId="0" applyFill="0" applyBorder="0" applyAlignment="0" applyProtection="0"/>
    <xf numFmtId="169" fontId="8" fillId="0" borderId="0" applyFill="0" applyBorder="0" applyAlignment="0" applyProtection="0"/>
    <xf numFmtId="167" fontId="10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7" fontId="10" fillId="0" borderId="0"/>
    <xf numFmtId="167" fontId="10" fillId="0" borderId="0"/>
    <xf numFmtId="167" fontId="10" fillId="0" borderId="0"/>
    <xf numFmtId="167" fontId="10" fillId="0" borderId="0"/>
    <xf numFmtId="43" fontId="29" fillId="0" borderId="0" applyFont="0" applyFill="0" applyBorder="0" applyAlignment="0" applyProtection="0"/>
    <xf numFmtId="167" fontId="8" fillId="0" borderId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167" fontId="10" fillId="0" borderId="0"/>
    <xf numFmtId="43" fontId="29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29" fillId="0" borderId="0" applyFont="0" applyFill="0" applyBorder="0" applyAlignment="0" applyProtection="0"/>
    <xf numFmtId="169" fontId="8" fillId="0" borderId="0"/>
    <xf numFmtId="169" fontId="8" fillId="0" borderId="0" applyFill="0" applyBorder="0" applyAlignment="0" applyProtection="0"/>
    <xf numFmtId="43" fontId="10" fillId="0" borderId="0" applyFont="0" applyFill="0" applyBorder="0" applyAlignment="0" applyProtection="0"/>
    <xf numFmtId="167" fontId="10" fillId="0" borderId="0"/>
    <xf numFmtId="43" fontId="10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64" fillId="0" borderId="0"/>
    <xf numFmtId="0" fontId="64" fillId="0" borderId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1" fillId="0" borderId="0"/>
    <xf numFmtId="9" fontId="8" fillId="0" borderId="0" applyFont="0" applyFill="0" applyBorder="0" applyAlignment="0" applyProtection="0"/>
    <xf numFmtId="0" fontId="8" fillId="0" borderId="0"/>
    <xf numFmtId="188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92">
    <xf numFmtId="0" fontId="0" fillId="0" borderId="0" xfId="0"/>
    <xf numFmtId="0" fontId="61" fillId="56" borderId="0" xfId="264" applyFont="1" applyFill="1" applyBorder="1" applyAlignment="1" applyProtection="1">
      <alignment vertical="center" wrapText="1"/>
    </xf>
    <xf numFmtId="0" fontId="61" fillId="0" borderId="0" xfId="264" applyFont="1" applyFill="1" applyBorder="1" applyAlignment="1" applyProtection="1">
      <alignment vertical="center" wrapText="1"/>
    </xf>
    <xf numFmtId="0" fontId="65" fillId="0" borderId="0" xfId="264" applyFont="1" applyFill="1" applyBorder="1" applyAlignment="1" applyProtection="1">
      <alignment vertical="center" wrapText="1"/>
    </xf>
    <xf numFmtId="0" fontId="65" fillId="54" borderId="0" xfId="264" applyFont="1" applyFill="1" applyBorder="1" applyAlignment="1" applyProtection="1">
      <alignment vertical="center" wrapText="1"/>
    </xf>
    <xf numFmtId="0" fontId="61" fillId="58" borderId="20" xfId="264" applyNumberFormat="1" applyFont="1" applyFill="1" applyBorder="1" applyAlignment="1" applyProtection="1">
      <alignment horizontal="center" vertical="center" wrapText="1"/>
    </xf>
    <xf numFmtId="0" fontId="62" fillId="59" borderId="9" xfId="488" applyFont="1" applyFill="1" applyBorder="1" applyAlignment="1">
      <alignment horizontal="center" vertical="center" wrapText="1"/>
    </xf>
    <xf numFmtId="0" fontId="61" fillId="58" borderId="22" xfId="0" applyFont="1" applyFill="1" applyBorder="1" applyAlignment="1">
      <alignment vertical="center" wrapText="1"/>
    </xf>
    <xf numFmtId="0" fontId="62" fillId="58" borderId="9" xfId="0" applyFont="1" applyFill="1" applyBorder="1" applyAlignment="1">
      <alignment horizontal="center" vertical="center" wrapText="1"/>
    </xf>
    <xf numFmtId="0" fontId="62" fillId="59" borderId="22" xfId="488" applyFont="1" applyFill="1" applyBorder="1" applyAlignment="1">
      <alignment horizontal="center" vertical="center" wrapText="1"/>
    </xf>
    <xf numFmtId="0" fontId="62" fillId="0" borderId="9" xfId="0" applyFont="1" applyFill="1" applyBorder="1" applyAlignment="1">
      <alignment horizontal="center" vertical="center" wrapText="1"/>
    </xf>
    <xf numFmtId="0" fontId="61" fillId="0" borderId="20" xfId="264" applyNumberFormat="1" applyFont="1" applyFill="1" applyBorder="1" applyAlignment="1" applyProtection="1">
      <alignment horizontal="center" vertical="center" wrapText="1"/>
    </xf>
    <xf numFmtId="0" fontId="61" fillId="0" borderId="22" xfId="0" applyFont="1" applyFill="1" applyBorder="1" applyAlignment="1">
      <alignment vertical="center" wrapText="1"/>
    </xf>
    <xf numFmtId="0" fontId="61" fillId="0" borderId="20" xfId="0" applyFont="1" applyFill="1" applyBorder="1" applyAlignment="1">
      <alignment vertical="center" wrapText="1"/>
    </xf>
    <xf numFmtId="0" fontId="62" fillId="0" borderId="24" xfId="0" applyFont="1" applyFill="1" applyBorder="1" applyAlignment="1">
      <alignment horizontal="left" vertical="center" wrapText="1"/>
    </xf>
    <xf numFmtId="0" fontId="62" fillId="0" borderId="22" xfId="488" applyFont="1" applyFill="1" applyBorder="1" applyAlignment="1">
      <alignment horizontal="left" vertical="center" wrapText="1"/>
    </xf>
    <xf numFmtId="0" fontId="62" fillId="0" borderId="22" xfId="488" applyFont="1" applyFill="1" applyBorder="1" applyAlignment="1">
      <alignment horizontal="center" vertical="center" wrapText="1"/>
    </xf>
    <xf numFmtId="0" fontId="62" fillId="0" borderId="22" xfId="757" applyFont="1" applyFill="1" applyBorder="1" applyAlignment="1">
      <alignment horizontal="left" vertical="center" wrapText="1"/>
    </xf>
    <xf numFmtId="0" fontId="61" fillId="0" borderId="22" xfId="264" applyFont="1" applyFill="1" applyBorder="1" applyAlignment="1" applyProtection="1">
      <alignment horizontal="left" vertical="center" wrapText="1"/>
    </xf>
    <xf numFmtId="0" fontId="62" fillId="0" borderId="22" xfId="0" applyFont="1" applyFill="1" applyBorder="1" applyAlignment="1">
      <alignment horizontal="left" vertical="center" wrapText="1"/>
    </xf>
    <xf numFmtId="0" fontId="63" fillId="0" borderId="0" xfId="264" applyFont="1" applyFill="1" applyBorder="1" applyAlignment="1" applyProtection="1">
      <alignment horizontal="center" vertical="center" wrapText="1"/>
    </xf>
    <xf numFmtId="0" fontId="63" fillId="0" borderId="0" xfId="264" applyFont="1" applyBorder="1" applyAlignment="1" applyProtection="1">
      <alignment horizontal="center" vertical="center" wrapText="1"/>
    </xf>
    <xf numFmtId="0" fontId="61" fillId="0" borderId="0" xfId="264" applyFont="1" applyBorder="1" applyAlignment="1" applyProtection="1">
      <alignment vertical="center" wrapText="1"/>
    </xf>
    <xf numFmtId="2" fontId="66" fillId="53" borderId="9" xfId="264" applyNumberFormat="1" applyFont="1" applyFill="1" applyBorder="1" applyAlignment="1">
      <alignment horizontal="center" vertical="center" wrapText="1"/>
    </xf>
    <xf numFmtId="0" fontId="61" fillId="54" borderId="0" xfId="264" applyFont="1" applyFill="1" applyBorder="1" applyAlignment="1" applyProtection="1">
      <alignment vertical="center" wrapText="1"/>
    </xf>
    <xf numFmtId="0" fontId="61" fillId="58" borderId="20" xfId="264" applyFont="1" applyFill="1" applyBorder="1" applyAlignment="1" applyProtection="1">
      <alignment vertical="center" wrapText="1"/>
    </xf>
    <xf numFmtId="0" fontId="61" fillId="58" borderId="20" xfId="264" applyFont="1" applyFill="1" applyBorder="1" applyAlignment="1" applyProtection="1">
      <alignment horizontal="center" vertical="center" wrapText="1"/>
    </xf>
    <xf numFmtId="44" fontId="63" fillId="58" borderId="9" xfId="295" applyFont="1" applyFill="1" applyBorder="1" applyAlignment="1" applyProtection="1">
      <alignment vertical="center" wrapText="1"/>
    </xf>
    <xf numFmtId="0" fontId="62" fillId="0" borderId="9" xfId="0" applyFont="1" applyFill="1" applyBorder="1" applyAlignment="1">
      <alignment horizontal="left" vertical="center" wrapText="1"/>
    </xf>
    <xf numFmtId="0" fontId="62" fillId="0" borderId="9" xfId="488" applyFont="1" applyFill="1" applyBorder="1" applyAlignment="1">
      <alignment horizontal="left" vertical="center" wrapText="1"/>
    </xf>
    <xf numFmtId="0" fontId="62" fillId="0" borderId="9" xfId="488" applyFont="1" applyFill="1" applyBorder="1" applyAlignment="1">
      <alignment horizontal="center" vertical="center" wrapText="1"/>
    </xf>
    <xf numFmtId="0" fontId="62" fillId="59" borderId="9" xfId="488" applyFont="1" applyFill="1" applyBorder="1" applyAlignment="1">
      <alignment horizontal="left" vertical="center" wrapText="1"/>
    </xf>
    <xf numFmtId="0" fontId="61" fillId="57" borderId="0" xfId="264" applyFont="1" applyFill="1" applyBorder="1" applyAlignment="1" applyProtection="1">
      <alignment vertical="center" wrapText="1"/>
    </xf>
    <xf numFmtId="0" fontId="62" fillId="58" borderId="9" xfId="0" applyFont="1" applyFill="1" applyBorder="1" applyAlignment="1">
      <alignment horizontal="left" vertical="center" wrapText="1"/>
    </xf>
    <xf numFmtId="0" fontId="62" fillId="0" borderId="0" xfId="264" applyFont="1" applyFill="1" applyBorder="1" applyAlignment="1" applyProtection="1">
      <alignment vertical="center" wrapText="1"/>
    </xf>
    <xf numFmtId="0" fontId="62" fillId="56" borderId="0" xfId="264" applyFont="1" applyFill="1" applyBorder="1" applyAlignment="1" applyProtection="1">
      <alignment vertical="center" wrapText="1"/>
    </xf>
    <xf numFmtId="0" fontId="65" fillId="56" borderId="0" xfId="264" applyFont="1" applyFill="1" applyBorder="1" applyAlignment="1" applyProtection="1">
      <alignment vertical="center" wrapText="1"/>
    </xf>
    <xf numFmtId="0" fontId="62" fillId="0" borderId="20" xfId="488" applyFont="1" applyFill="1" applyBorder="1" applyAlignment="1">
      <alignment horizontal="left" vertical="center" wrapText="1"/>
    </xf>
    <xf numFmtId="0" fontId="62" fillId="0" borderId="20" xfId="0" applyFont="1" applyFill="1" applyBorder="1" applyAlignment="1">
      <alignment horizontal="center" vertical="center" wrapText="1"/>
    </xf>
    <xf numFmtId="0" fontId="61" fillId="58" borderId="9" xfId="0" applyFont="1" applyFill="1" applyBorder="1" applyAlignment="1">
      <alignment vertical="center" wrapText="1"/>
    </xf>
    <xf numFmtId="0" fontId="61" fillId="0" borderId="9" xfId="0" applyFont="1" applyFill="1" applyBorder="1" applyAlignment="1">
      <alignment vertical="center" wrapText="1"/>
    </xf>
    <xf numFmtId="0" fontId="62" fillId="0" borderId="9" xfId="0" applyFont="1" applyFill="1" applyBorder="1" applyAlignment="1">
      <alignment vertical="center" wrapText="1"/>
    </xf>
    <xf numFmtId="0" fontId="61" fillId="0" borderId="20" xfId="264" applyFont="1" applyFill="1" applyBorder="1" applyAlignment="1" applyProtection="1">
      <alignment vertical="center" wrapText="1"/>
    </xf>
    <xf numFmtId="0" fontId="61" fillId="0" borderId="20" xfId="264" applyFont="1" applyFill="1" applyBorder="1" applyAlignment="1" applyProtection="1">
      <alignment horizontal="center" vertical="center" wrapText="1"/>
    </xf>
    <xf numFmtId="0" fontId="65" fillId="0" borderId="0" xfId="264" applyFont="1" applyBorder="1" applyAlignment="1" applyProtection="1">
      <alignment vertical="center" wrapText="1"/>
    </xf>
    <xf numFmtId="0" fontId="63" fillId="0" borderId="0" xfId="264" applyFont="1" applyFill="1" applyBorder="1" applyAlignment="1" applyProtection="1">
      <alignment vertical="center" wrapText="1"/>
    </xf>
    <xf numFmtId="0" fontId="62" fillId="57" borderId="0" xfId="264" applyFont="1" applyFill="1" applyBorder="1" applyAlignment="1" applyProtection="1">
      <alignment vertical="center" wrapText="1"/>
    </xf>
    <xf numFmtId="0" fontId="5" fillId="0" borderId="20" xfId="264" applyFont="1" applyFill="1" applyBorder="1" applyAlignment="1" applyProtection="1">
      <alignment horizontal="center" vertical="center" wrapText="1"/>
    </xf>
    <xf numFmtId="0" fontId="5" fillId="0" borderId="20" xfId="264" applyFont="1" applyFill="1" applyBorder="1" applyAlignment="1" applyProtection="1">
      <alignment vertical="center" wrapText="1"/>
    </xf>
    <xf numFmtId="0" fontId="61" fillId="0" borderId="9" xfId="264" applyFont="1" applyFill="1" applyBorder="1" applyAlignment="1" applyProtection="1">
      <alignment horizontal="center" vertical="center" wrapText="1"/>
    </xf>
    <xf numFmtId="0" fontId="62" fillId="0" borderId="20" xfId="488" applyFont="1" applyFill="1" applyBorder="1" applyAlignment="1">
      <alignment horizontal="center" vertical="center" wrapText="1"/>
    </xf>
    <xf numFmtId="49" fontId="62" fillId="0" borderId="23" xfId="488" applyNumberFormat="1" applyFont="1" applyFill="1" applyBorder="1" applyAlignment="1">
      <alignment horizontal="center" vertical="center" wrapText="1"/>
    </xf>
    <xf numFmtId="2" fontId="62" fillId="0" borderId="22" xfId="0" applyNumberFormat="1" applyFont="1" applyFill="1" applyBorder="1" applyAlignment="1">
      <alignment horizontal="center" vertical="center" shrinkToFit="1"/>
    </xf>
    <xf numFmtId="49" fontId="62" fillId="0" borderId="21" xfId="488" applyNumberFormat="1" applyFont="1" applyFill="1" applyBorder="1" applyAlignment="1">
      <alignment horizontal="center" vertical="center" wrapText="1"/>
    </xf>
    <xf numFmtId="0" fontId="62" fillId="0" borderId="22" xfId="757" applyFont="1" applyFill="1" applyBorder="1" applyAlignment="1">
      <alignment horizontal="center" vertical="center" wrapText="1"/>
    </xf>
    <xf numFmtId="0" fontId="61" fillId="0" borderId="22" xfId="264" applyFont="1" applyFill="1" applyBorder="1" applyAlignment="1" applyProtection="1">
      <alignment horizontal="center" vertical="center" wrapText="1"/>
    </xf>
    <xf numFmtId="0" fontId="62" fillId="0" borderId="22" xfId="0" applyFont="1" applyFill="1" applyBorder="1" applyAlignment="1">
      <alignment horizontal="center" vertical="center" wrapText="1"/>
    </xf>
    <xf numFmtId="0" fontId="61" fillId="0" borderId="0" xfId="264" applyNumberFormat="1" applyFont="1" applyBorder="1" applyAlignment="1" applyProtection="1">
      <alignment horizontal="center" vertical="center" wrapText="1"/>
    </xf>
    <xf numFmtId="0" fontId="61" fillId="0" borderId="0" xfId="264" applyFont="1" applyAlignment="1" applyProtection="1">
      <alignment vertical="center" wrapText="1"/>
    </xf>
    <xf numFmtId="0" fontId="61" fillId="0" borderId="0" xfId="264" applyFont="1" applyAlignment="1" applyProtection="1">
      <alignment horizontal="center" vertical="center" wrapText="1"/>
    </xf>
    <xf numFmtId="2" fontId="61" fillId="0" borderId="0" xfId="264" applyNumberFormat="1" applyFont="1" applyAlignment="1" applyProtection="1">
      <alignment horizontal="right" vertical="center" wrapText="1"/>
    </xf>
    <xf numFmtId="0" fontId="66" fillId="53" borderId="9" xfId="264" applyNumberFormat="1" applyFont="1" applyFill="1" applyBorder="1" applyAlignment="1">
      <alignment horizontal="center" vertical="center" wrapText="1"/>
    </xf>
    <xf numFmtId="0" fontId="61" fillId="0" borderId="9" xfId="264" applyNumberFormat="1" applyFont="1" applyFill="1" applyBorder="1" applyAlignment="1" applyProtection="1">
      <alignment horizontal="center" vertical="center" wrapText="1"/>
    </xf>
    <xf numFmtId="0" fontId="62" fillId="0" borderId="9" xfId="488" applyNumberFormat="1" applyFont="1" applyFill="1" applyBorder="1" applyAlignment="1">
      <alignment horizontal="center" vertical="center" wrapText="1"/>
    </xf>
    <xf numFmtId="0" fontId="61" fillId="58" borderId="9" xfId="264" applyFont="1" applyFill="1" applyBorder="1" applyAlignment="1" applyProtection="1">
      <alignment horizontal="center" vertical="center" wrapText="1"/>
    </xf>
    <xf numFmtId="0" fontId="62" fillId="59" borderId="9" xfId="488" applyNumberFormat="1" applyFont="1" applyFill="1" applyBorder="1" applyAlignment="1">
      <alignment horizontal="center" vertical="center" wrapText="1"/>
    </xf>
    <xf numFmtId="0" fontId="62" fillId="58" borderId="9" xfId="264" applyNumberFormat="1" applyFont="1" applyFill="1" applyBorder="1" applyAlignment="1" applyProtection="1">
      <alignment horizontal="center" vertical="center" wrapText="1"/>
    </xf>
    <xf numFmtId="0" fontId="61" fillId="58" borderId="9" xfId="264" applyNumberFormat="1" applyFont="1" applyFill="1" applyBorder="1" applyAlignment="1" applyProtection="1">
      <alignment horizontal="center" vertical="center" wrapText="1"/>
    </xf>
    <xf numFmtId="0" fontId="61" fillId="58" borderId="25" xfId="264" applyNumberFormat="1" applyFont="1" applyFill="1" applyBorder="1" applyAlignment="1" applyProtection="1">
      <alignment horizontal="center" vertical="center" wrapText="1"/>
    </xf>
    <xf numFmtId="0" fontId="61" fillId="0" borderId="25" xfId="264" applyNumberFormat="1" applyFont="1" applyFill="1" applyBorder="1" applyAlignment="1" applyProtection="1">
      <alignment horizontal="center" vertical="center" wrapText="1"/>
    </xf>
    <xf numFmtId="0" fontId="62" fillId="0" borderId="25" xfId="488" applyNumberFormat="1" applyFont="1" applyFill="1" applyBorder="1" applyAlignment="1">
      <alignment horizontal="center" vertical="center" wrapText="1"/>
    </xf>
    <xf numFmtId="0" fontId="62" fillId="0" borderId="25" xfId="295" applyNumberFormat="1" applyFont="1" applyFill="1" applyBorder="1" applyAlignment="1">
      <alignment horizontal="center" vertical="center" wrapText="1"/>
    </xf>
    <xf numFmtId="0" fontId="62" fillId="0" borderId="25" xfId="264" applyNumberFormat="1" applyFont="1" applyFill="1" applyBorder="1" applyAlignment="1" applyProtection="1">
      <alignment horizontal="center" vertical="center" wrapText="1"/>
    </xf>
    <xf numFmtId="0" fontId="5" fillId="0" borderId="25" xfId="264" applyNumberFormat="1" applyFont="1" applyFill="1" applyBorder="1" applyAlignment="1" applyProtection="1">
      <alignment horizontal="center" vertical="center" wrapText="1"/>
    </xf>
    <xf numFmtId="0" fontId="61" fillId="0" borderId="25" xfId="264" applyFont="1" applyFill="1" applyBorder="1" applyAlignment="1" applyProtection="1">
      <alignment horizontal="center" vertical="center" wrapText="1"/>
    </xf>
    <xf numFmtId="0" fontId="61" fillId="0" borderId="25" xfId="264" applyFont="1" applyFill="1" applyBorder="1" applyAlignment="1">
      <alignment horizontal="center" vertical="center" wrapText="1"/>
    </xf>
    <xf numFmtId="0" fontId="61" fillId="58" borderId="25" xfId="264" applyFont="1" applyFill="1" applyBorder="1" applyAlignment="1" applyProtection="1">
      <alignment horizontal="center" vertical="center" wrapText="1"/>
    </xf>
    <xf numFmtId="0" fontId="61" fillId="0" borderId="22" xfId="264" applyFont="1" applyFill="1" applyBorder="1" applyAlignment="1">
      <alignment horizontal="center" vertical="center" wrapText="1"/>
    </xf>
    <xf numFmtId="0" fontId="61" fillId="0" borderId="22" xfId="264" applyNumberFormat="1" applyFont="1" applyFill="1" applyBorder="1" applyAlignment="1" applyProtection="1">
      <alignment horizontal="center" vertical="center" wrapText="1"/>
    </xf>
    <xf numFmtId="0" fontId="62" fillId="0" borderId="0" xfId="672" applyNumberFormat="1" applyFont="1" applyFill="1" applyBorder="1" applyAlignment="1" applyProtection="1">
      <alignment horizontal="center" vertical="center"/>
    </xf>
    <xf numFmtId="0" fontId="62" fillId="0" borderId="0" xfId="488" applyFont="1" applyFill="1" applyBorder="1" applyAlignment="1">
      <alignment horizontal="center" vertical="center" wrapText="1"/>
    </xf>
    <xf numFmtId="4" fontId="62" fillId="0" borderId="0" xfId="488" applyNumberFormat="1" applyFont="1" applyFill="1" applyBorder="1" applyAlignment="1">
      <alignment horizontal="right" vertical="center" wrapText="1"/>
    </xf>
    <xf numFmtId="44" fontId="63" fillId="0" borderId="0" xfId="295" applyFont="1" applyFill="1" applyBorder="1" applyAlignment="1">
      <alignment horizontal="right" vertical="center" wrapText="1"/>
    </xf>
    <xf numFmtId="0" fontId="61" fillId="0" borderId="22" xfId="264" applyFont="1" applyFill="1" applyBorder="1" applyAlignment="1" applyProtection="1">
      <alignment vertical="center" wrapText="1"/>
    </xf>
    <xf numFmtId="0" fontId="62" fillId="0" borderId="22" xfId="264" applyFont="1" applyFill="1" applyBorder="1" applyAlignment="1" applyProtection="1">
      <alignment horizontal="left" vertical="center" wrapText="1"/>
    </xf>
    <xf numFmtId="2" fontId="62" fillId="0" borderId="0" xfId="264" applyNumberFormat="1" applyFont="1" applyFill="1" applyBorder="1" applyAlignment="1" applyProtection="1">
      <alignment horizontal="right" vertical="center"/>
    </xf>
    <xf numFmtId="0" fontId="61" fillId="0" borderId="0" xfId="264" applyNumberFormat="1" applyFont="1" applyFill="1" applyBorder="1" applyAlignment="1" applyProtection="1">
      <alignment horizontal="center" vertical="center" wrapText="1"/>
    </xf>
    <xf numFmtId="0" fontId="61" fillId="0" borderId="9" xfId="264" applyFont="1" applyFill="1" applyBorder="1" applyAlignment="1" applyProtection="1">
      <alignment horizontal="left" vertical="center" wrapText="1"/>
    </xf>
    <xf numFmtId="0" fontId="62" fillId="0" borderId="27" xfId="488" applyFont="1" applyFill="1" applyBorder="1" applyAlignment="1">
      <alignment horizontal="left" vertical="center" wrapText="1"/>
    </xf>
    <xf numFmtId="0" fontId="61" fillId="0" borderId="27" xfId="264" applyNumberFormat="1" applyFont="1" applyFill="1" applyBorder="1" applyAlignment="1" applyProtection="1">
      <alignment horizontal="center" vertical="center" wrapText="1"/>
    </xf>
    <xf numFmtId="0" fontId="61" fillId="0" borderId="27" xfId="264" applyFont="1" applyFill="1" applyBorder="1" applyAlignment="1" applyProtection="1">
      <alignment horizontal="center" vertical="center" wrapText="1"/>
    </xf>
    <xf numFmtId="49" fontId="62" fillId="56" borderId="22" xfId="672" applyNumberFormat="1" applyFont="1" applyFill="1" applyBorder="1" applyAlignment="1" applyProtection="1">
      <alignment horizontal="center" vertical="center"/>
    </xf>
    <xf numFmtId="0" fontId="62" fillId="0" borderId="0" xfId="0" applyFont="1" applyFill="1" applyBorder="1" applyAlignment="1">
      <alignment horizontal="center" vertical="center" wrapText="1"/>
    </xf>
    <xf numFmtId="0" fontId="61" fillId="56" borderId="22" xfId="264" applyNumberFormat="1" applyFont="1" applyFill="1" applyBorder="1" applyAlignment="1" applyProtection="1">
      <alignment horizontal="center" vertical="center" wrapText="1"/>
    </xf>
    <xf numFmtId="0" fontId="61" fillId="0" borderId="22" xfId="0" applyFont="1" applyFill="1" applyBorder="1" applyAlignment="1">
      <alignment horizontal="left" vertical="center" wrapText="1"/>
    </xf>
    <xf numFmtId="1" fontId="62" fillId="0" borderId="0" xfId="0" applyNumberFormat="1" applyFont="1" applyFill="1" applyBorder="1" applyAlignment="1">
      <alignment horizontal="center" vertical="center" shrinkToFit="1"/>
    </xf>
    <xf numFmtId="0" fontId="62" fillId="0" borderId="0" xfId="0" applyFont="1" applyFill="1" applyBorder="1" applyAlignment="1">
      <alignment horizontal="left" vertical="center" wrapText="1"/>
    </xf>
    <xf numFmtId="2" fontId="62" fillId="0" borderId="0" xfId="0" applyNumberFormat="1" applyFont="1" applyFill="1" applyBorder="1" applyAlignment="1">
      <alignment horizontal="right" vertical="center" shrinkToFit="1"/>
    </xf>
    <xf numFmtId="44" fontId="63" fillId="0" borderId="0" xfId="295" applyFont="1" applyFill="1" applyBorder="1" applyAlignment="1" applyProtection="1">
      <alignment horizontal="right" vertical="center" wrapText="1"/>
    </xf>
    <xf numFmtId="0" fontId="61" fillId="0" borderId="27" xfId="264" applyFont="1" applyFill="1" applyBorder="1" applyAlignment="1" applyProtection="1">
      <alignment horizontal="left" vertical="center" wrapText="1"/>
    </xf>
    <xf numFmtId="0" fontId="61" fillId="56" borderId="20" xfId="264" applyNumberFormat="1" applyFont="1" applyFill="1" applyBorder="1" applyAlignment="1" applyProtection="1">
      <alignment horizontal="center" vertical="center" wrapText="1"/>
    </xf>
    <xf numFmtId="0" fontId="62" fillId="56" borderId="9" xfId="672" applyNumberFormat="1" applyFont="1" applyFill="1" applyBorder="1" applyAlignment="1" applyProtection="1">
      <alignment horizontal="center" vertical="center"/>
    </xf>
    <xf numFmtId="0" fontId="62" fillId="56" borderId="20" xfId="672" applyNumberFormat="1" applyFont="1" applyFill="1" applyBorder="1" applyAlignment="1" applyProtection="1">
      <alignment horizontal="center" vertical="center"/>
    </xf>
    <xf numFmtId="0" fontId="62" fillId="56" borderId="27" xfId="672" applyNumberFormat="1" applyFont="1" applyFill="1" applyBorder="1" applyAlignment="1" applyProtection="1">
      <alignment horizontal="center" vertical="center"/>
    </xf>
    <xf numFmtId="0" fontId="62" fillId="56" borderId="9" xfId="0" applyNumberFormat="1" applyFont="1" applyFill="1" applyBorder="1" applyAlignment="1">
      <alignment horizontal="center" vertical="center" shrinkToFit="1"/>
    </xf>
    <xf numFmtId="0" fontId="62" fillId="56" borderId="22" xfId="672" applyNumberFormat="1" applyFont="1" applyFill="1" applyBorder="1" applyAlignment="1" applyProtection="1">
      <alignment horizontal="center" vertical="center"/>
    </xf>
    <xf numFmtId="49" fontId="61" fillId="56" borderId="22" xfId="264" applyNumberFormat="1" applyFont="1" applyFill="1" applyBorder="1" applyAlignment="1" applyProtection="1">
      <alignment horizontal="center" vertical="center" wrapText="1"/>
    </xf>
    <xf numFmtId="1" fontId="62" fillId="56" borderId="22" xfId="0" applyNumberFormat="1" applyFont="1" applyFill="1" applyBorder="1" applyAlignment="1">
      <alignment horizontal="center" vertical="center" shrinkToFit="1"/>
    </xf>
    <xf numFmtId="0" fontId="62" fillId="56" borderId="9" xfId="0" applyNumberFormat="1" applyFont="1" applyFill="1" applyBorder="1" applyAlignment="1">
      <alignment horizontal="center" vertical="center" wrapText="1"/>
    </xf>
    <xf numFmtId="0" fontId="61" fillId="56" borderId="22" xfId="0" applyFont="1" applyFill="1" applyBorder="1" applyAlignment="1">
      <alignment horizontal="center" vertical="center"/>
    </xf>
    <xf numFmtId="0" fontId="62" fillId="56" borderId="24" xfId="0" applyNumberFormat="1" applyFont="1" applyFill="1" applyBorder="1" applyAlignment="1">
      <alignment horizontal="center" vertical="center" shrinkToFit="1"/>
    </xf>
    <xf numFmtId="0" fontId="62" fillId="56" borderId="22" xfId="757" applyNumberFormat="1" applyFont="1" applyFill="1" applyBorder="1" applyAlignment="1">
      <alignment horizontal="center" vertical="center" shrinkToFit="1"/>
    </xf>
    <xf numFmtId="0" fontId="5" fillId="56" borderId="20" xfId="264" applyNumberFormat="1" applyFont="1" applyFill="1" applyBorder="1" applyAlignment="1" applyProtection="1">
      <alignment horizontal="center" vertical="center" wrapText="1"/>
    </xf>
    <xf numFmtId="0" fontId="4" fillId="0" borderId="20" xfId="264" applyFont="1" applyFill="1" applyBorder="1" applyAlignment="1" applyProtection="1">
      <alignment vertical="center" wrapText="1"/>
    </xf>
    <xf numFmtId="0" fontId="62" fillId="56" borderId="22" xfId="264" applyNumberFormat="1" applyFont="1" applyFill="1" applyBorder="1" applyAlignment="1" applyProtection="1">
      <alignment horizontal="center" vertical="center" wrapText="1"/>
    </xf>
    <xf numFmtId="49" fontId="61" fillId="56" borderId="27" xfId="264" applyNumberFormat="1" applyFont="1" applyFill="1" applyBorder="1" applyAlignment="1" applyProtection="1">
      <alignment horizontal="center" vertical="center" wrapText="1"/>
    </xf>
    <xf numFmtId="0" fontId="62" fillId="56" borderId="22" xfId="0" applyNumberFormat="1" applyFont="1" applyFill="1" applyBorder="1" applyAlignment="1">
      <alignment horizontal="center" vertical="center" shrinkToFit="1"/>
    </xf>
    <xf numFmtId="0" fontId="62" fillId="0" borderId="20" xfId="488" applyFont="1" applyFill="1" applyBorder="1" applyAlignment="1">
      <alignment vertical="center" wrapText="1"/>
    </xf>
    <xf numFmtId="0" fontId="61" fillId="55" borderId="0" xfId="264" applyFont="1" applyFill="1" applyBorder="1" applyAlignment="1" applyProtection="1">
      <alignment vertical="center" wrapText="1"/>
    </xf>
    <xf numFmtId="0" fontId="65" fillId="55" borderId="0" xfId="264" applyFont="1" applyFill="1" applyBorder="1" applyAlignment="1" applyProtection="1">
      <alignment vertical="center" wrapText="1"/>
    </xf>
    <xf numFmtId="0" fontId="63" fillId="55" borderId="0" xfId="264" applyFont="1" applyFill="1" applyBorder="1" applyAlignment="1" applyProtection="1">
      <alignment vertical="center" wrapText="1"/>
    </xf>
    <xf numFmtId="0" fontId="62" fillId="0" borderId="25" xfId="264" applyFont="1" applyFill="1" applyBorder="1" applyAlignment="1" applyProtection="1">
      <alignment horizontal="center" vertical="center" wrapText="1"/>
    </xf>
    <xf numFmtId="0" fontId="61" fillId="0" borderId="22" xfId="264" applyFont="1" applyFill="1" applyBorder="1" applyAlignment="1">
      <alignment horizontal="left" vertical="center" wrapText="1"/>
    </xf>
    <xf numFmtId="0" fontId="61" fillId="0" borderId="19" xfId="264" applyFont="1" applyFill="1" applyBorder="1" applyAlignment="1">
      <alignment horizontal="center" vertical="center" wrapText="1"/>
    </xf>
    <xf numFmtId="0" fontId="61" fillId="56" borderId="19" xfId="264" applyNumberFormat="1" applyFont="1" applyFill="1" applyBorder="1" applyAlignment="1" applyProtection="1">
      <alignment horizontal="center" vertical="center" wrapText="1"/>
    </xf>
    <xf numFmtId="0" fontId="62" fillId="58" borderId="22" xfId="0" applyFont="1" applyFill="1" applyBorder="1" applyAlignment="1">
      <alignment horizontal="left" vertical="center" wrapText="1"/>
    </xf>
    <xf numFmtId="0" fontId="4" fillId="0" borderId="22" xfId="264" applyFont="1" applyFill="1" applyBorder="1" applyAlignment="1" applyProtection="1">
      <alignment horizontal="center" vertical="center" wrapText="1"/>
    </xf>
    <xf numFmtId="0" fontId="62" fillId="56" borderId="0" xfId="0" applyNumberFormat="1" applyFont="1" applyFill="1" applyBorder="1" applyAlignment="1">
      <alignment horizontal="center" vertical="center" shrinkToFit="1"/>
    </xf>
    <xf numFmtId="49" fontId="62" fillId="0" borderId="0" xfId="488" applyNumberFormat="1" applyFont="1" applyFill="1" applyBorder="1" applyAlignment="1">
      <alignment horizontal="center" vertical="center" wrapText="1"/>
    </xf>
    <xf numFmtId="0" fontId="61" fillId="0" borderId="0" xfId="264" applyFont="1" applyFill="1" applyBorder="1" applyAlignment="1">
      <alignment horizontal="left" vertical="center" wrapText="1"/>
    </xf>
    <xf numFmtId="0" fontId="62" fillId="0" borderId="0" xfId="0" applyFont="1" applyFill="1" applyBorder="1" applyAlignment="1">
      <alignment horizontal="left" vertical="center"/>
    </xf>
    <xf numFmtId="0" fontId="61" fillId="0" borderId="0" xfId="0" applyFont="1" applyFill="1" applyBorder="1" applyAlignment="1">
      <alignment vertical="center"/>
    </xf>
    <xf numFmtId="0" fontId="62" fillId="0" borderId="0" xfId="488" applyNumberFormat="1" applyFont="1" applyFill="1" applyBorder="1" applyAlignment="1">
      <alignment horizontal="center" vertical="center" wrapText="1"/>
    </xf>
    <xf numFmtId="4" fontId="63" fillId="0" borderId="0" xfId="488" applyNumberFormat="1" applyFont="1" applyFill="1" applyBorder="1" applyAlignment="1">
      <alignment horizontal="right" vertical="center" wrapText="1"/>
    </xf>
    <xf numFmtId="49" fontId="61" fillId="0" borderId="0" xfId="264" applyNumberFormat="1" applyFont="1" applyFill="1" applyBorder="1" applyAlignment="1" applyProtection="1">
      <alignment horizontal="center" vertical="center"/>
    </xf>
    <xf numFmtId="0" fontId="61" fillId="0" borderId="0" xfId="264" applyFont="1" applyFill="1" applyBorder="1" applyAlignment="1" applyProtection="1">
      <alignment horizontal="left" vertical="center"/>
    </xf>
    <xf numFmtId="0" fontId="61" fillId="0" borderId="0" xfId="264" applyFont="1" applyFill="1" applyBorder="1" applyAlignment="1" applyProtection="1">
      <alignment horizontal="center" vertical="center"/>
    </xf>
    <xf numFmtId="2" fontId="61" fillId="0" borderId="0" xfId="264" applyNumberFormat="1" applyFont="1" applyFill="1" applyBorder="1" applyAlignment="1" applyProtection="1">
      <alignment horizontal="right" vertical="center"/>
    </xf>
    <xf numFmtId="4" fontId="62" fillId="0" borderId="0" xfId="488" applyNumberFormat="1" applyFont="1" applyFill="1" applyBorder="1" applyAlignment="1">
      <alignment horizontal="right" vertical="center"/>
    </xf>
    <xf numFmtId="44" fontId="63" fillId="0" borderId="0" xfId="295" applyFont="1" applyFill="1" applyBorder="1" applyAlignment="1">
      <alignment horizontal="right" vertical="center"/>
    </xf>
    <xf numFmtId="0" fontId="61" fillId="0" borderId="0" xfId="264" applyNumberFormat="1" applyFont="1" applyFill="1" applyBorder="1" applyAlignment="1" applyProtection="1">
      <alignment horizontal="center" vertical="center"/>
    </xf>
    <xf numFmtId="44" fontId="63" fillId="0" borderId="0" xfId="295" applyFont="1" applyFill="1" applyBorder="1" applyAlignment="1" applyProtection="1">
      <alignment vertical="center"/>
    </xf>
    <xf numFmtId="1" fontId="62" fillId="0" borderId="0" xfId="756" applyNumberFormat="1" applyFont="1" applyFill="1" applyBorder="1" applyAlignment="1">
      <alignment horizontal="center" vertical="center" shrinkToFit="1"/>
    </xf>
    <xf numFmtId="0" fontId="62" fillId="0" borderId="0" xfId="756" applyFont="1" applyFill="1" applyBorder="1" applyAlignment="1">
      <alignment horizontal="left" vertical="center"/>
    </xf>
    <xf numFmtId="0" fontId="62" fillId="0" borderId="0" xfId="756" applyFont="1" applyFill="1" applyBorder="1" applyAlignment="1">
      <alignment horizontal="center" vertical="center"/>
    </xf>
    <xf numFmtId="2" fontId="62" fillId="0" borderId="0" xfId="756" applyNumberFormat="1" applyFont="1" applyFill="1" applyBorder="1" applyAlignment="1">
      <alignment horizontal="right" vertical="center" shrinkToFit="1"/>
    </xf>
    <xf numFmtId="0" fontId="62" fillId="0" borderId="25" xfId="0" applyFont="1" applyFill="1" applyBorder="1" applyAlignment="1">
      <alignment horizontal="center" vertical="center" wrapText="1"/>
    </xf>
    <xf numFmtId="182" fontId="65" fillId="0" borderId="0" xfId="264" applyNumberFormat="1" applyFont="1" applyFill="1" applyBorder="1" applyAlignment="1" applyProtection="1">
      <alignment vertical="center" wrapText="1"/>
    </xf>
    <xf numFmtId="44" fontId="6" fillId="0" borderId="0" xfId="295" applyFill="1" applyBorder="1" applyAlignment="1" applyProtection="1">
      <alignment horizontal="right" vertical="center" wrapText="1"/>
    </xf>
    <xf numFmtId="44" fontId="65" fillId="0" borderId="0" xfId="264" applyNumberFormat="1" applyFont="1" applyFill="1" applyBorder="1" applyAlignment="1" applyProtection="1">
      <alignment vertical="center" wrapText="1"/>
    </xf>
    <xf numFmtId="0" fontId="66" fillId="53" borderId="9" xfId="264" applyNumberFormat="1" applyFont="1" applyFill="1" applyBorder="1" applyAlignment="1">
      <alignment horizontal="center" vertical="center" wrapText="1"/>
    </xf>
    <xf numFmtId="2" fontId="25" fillId="0" borderId="33" xfId="0" applyNumberFormat="1" applyFont="1" applyBorder="1" applyAlignment="1">
      <alignment horizontal="center" vertical="center" wrapText="1"/>
    </xf>
    <xf numFmtId="2" fontId="21" fillId="0" borderId="33" xfId="0" applyNumberFormat="1" applyFont="1" applyBorder="1" applyAlignment="1">
      <alignment horizontal="center" vertical="center" wrapText="1"/>
    </xf>
    <xf numFmtId="4" fontId="22" fillId="0" borderId="33" xfId="0" applyNumberFormat="1" applyFont="1" applyBorder="1" applyAlignment="1">
      <alignment horizontal="center" vertical="center"/>
    </xf>
    <xf numFmtId="4" fontId="72" fillId="0" borderId="0" xfId="0" applyNumberFormat="1" applyFont="1" applyAlignment="1">
      <alignment vertical="center"/>
    </xf>
    <xf numFmtId="0" fontId="10" fillId="0" borderId="0" xfId="522" applyNumberFormat="1" applyFont="1" applyFill="1" applyBorder="1" applyAlignment="1" applyProtection="1">
      <alignment vertical="center"/>
    </xf>
    <xf numFmtId="183" fontId="10" fillId="0" borderId="0" xfId="522" applyNumberFormat="1" applyFont="1" applyFill="1" applyBorder="1" applyAlignment="1" applyProtection="1">
      <alignment vertical="center"/>
    </xf>
    <xf numFmtId="184" fontId="10" fillId="0" borderId="0" xfId="522" applyNumberFormat="1" applyFont="1" applyFill="1" applyBorder="1" applyAlignment="1" applyProtection="1">
      <alignment vertical="center"/>
    </xf>
    <xf numFmtId="4" fontId="22" fillId="0" borderId="0" xfId="0" applyNumberFormat="1" applyFont="1" applyBorder="1" applyAlignment="1">
      <alignment horizontal="center" vertical="center"/>
    </xf>
    <xf numFmtId="0" fontId="66" fillId="53" borderId="9" xfId="264" applyFont="1" applyFill="1" applyBorder="1" applyAlignment="1">
      <alignment vertical="center" wrapText="1"/>
    </xf>
    <xf numFmtId="9" fontId="8" fillId="62" borderId="29" xfId="522" applyFill="1" applyBorder="1" applyAlignment="1" applyProtection="1">
      <alignment vertical="center" wrapText="1"/>
    </xf>
    <xf numFmtId="185" fontId="72" fillId="62" borderId="34" xfId="0" applyNumberFormat="1" applyFont="1" applyFill="1" applyBorder="1" applyAlignment="1">
      <alignment horizontal="center" vertical="center"/>
    </xf>
    <xf numFmtId="0" fontId="62" fillId="63" borderId="9" xfId="672" applyNumberFormat="1" applyFont="1" applyFill="1" applyBorder="1" applyAlignment="1" applyProtection="1">
      <alignment horizontal="center" vertical="center"/>
    </xf>
    <xf numFmtId="0" fontId="63" fillId="63" borderId="9" xfId="488" applyFont="1" applyFill="1" applyBorder="1" applyAlignment="1">
      <alignment horizontal="left" vertical="center" wrapText="1"/>
    </xf>
    <xf numFmtId="0" fontId="62" fillId="63" borderId="9" xfId="488" applyFont="1" applyFill="1" applyBorder="1" applyAlignment="1">
      <alignment vertical="center" wrapText="1"/>
    </xf>
    <xf numFmtId="0" fontId="62" fillId="63" borderId="9" xfId="488" applyNumberFormat="1" applyFont="1" applyFill="1" applyBorder="1" applyAlignment="1">
      <alignment horizontal="center" vertical="center" wrapText="1"/>
    </xf>
    <xf numFmtId="44" fontId="63" fillId="63" borderId="9" xfId="488" applyNumberFormat="1" applyFont="1" applyFill="1" applyBorder="1" applyAlignment="1">
      <alignment vertical="center" wrapText="1"/>
    </xf>
    <xf numFmtId="0" fontId="63" fillId="63" borderId="9" xfId="672" applyNumberFormat="1" applyFont="1" applyFill="1" applyBorder="1" applyAlignment="1" applyProtection="1">
      <alignment horizontal="left" vertical="center"/>
    </xf>
    <xf numFmtId="0" fontId="63" fillId="63" borderId="20" xfId="672" applyNumberFormat="1" applyFont="1" applyFill="1" applyBorder="1" applyAlignment="1" applyProtection="1">
      <alignment horizontal="center" vertical="center"/>
    </xf>
    <xf numFmtId="0" fontId="63" fillId="63" borderId="20" xfId="488" applyFont="1" applyFill="1" applyBorder="1" applyAlignment="1">
      <alignment horizontal="left" vertical="center" wrapText="1"/>
    </xf>
    <xf numFmtId="0" fontId="63" fillId="63" borderId="20" xfId="488" applyFont="1" applyFill="1" applyBorder="1" applyAlignment="1">
      <alignment vertical="center" wrapText="1"/>
    </xf>
    <xf numFmtId="185" fontId="72" fillId="64" borderId="34" xfId="0" applyNumberFormat="1" applyFont="1" applyFill="1" applyBorder="1" applyAlignment="1">
      <alignment horizontal="center" vertical="center"/>
    </xf>
    <xf numFmtId="0" fontId="63" fillId="63" borderId="20" xfId="488" applyNumberFormat="1" applyFont="1" applyFill="1" applyBorder="1" applyAlignment="1">
      <alignment horizontal="center" vertical="center" wrapText="1"/>
    </xf>
    <xf numFmtId="0" fontId="63" fillId="63" borderId="9" xfId="488" applyFont="1" applyFill="1" applyBorder="1" applyAlignment="1">
      <alignment vertical="center" wrapText="1"/>
    </xf>
    <xf numFmtId="0" fontId="63" fillId="65" borderId="20" xfId="672" applyNumberFormat="1" applyFont="1" applyFill="1" applyBorder="1" applyAlignment="1" applyProtection="1">
      <alignment horizontal="center" vertical="center"/>
    </xf>
    <xf numFmtId="0" fontId="63" fillId="65" borderId="20" xfId="0" applyFont="1" applyFill="1" applyBorder="1" applyAlignment="1">
      <alignment horizontal="center" vertical="center" wrapText="1"/>
    </xf>
    <xf numFmtId="0" fontId="65" fillId="65" borderId="25" xfId="264" applyNumberFormat="1" applyFont="1" applyFill="1" applyBorder="1" applyAlignment="1" applyProtection="1">
      <alignment horizontal="center" vertical="center" wrapText="1"/>
    </xf>
    <xf numFmtId="44" fontId="63" fillId="65" borderId="22" xfId="295" applyFont="1" applyFill="1" applyBorder="1" applyAlignment="1" applyProtection="1">
      <alignment vertical="center" wrapText="1"/>
    </xf>
    <xf numFmtId="0" fontId="63" fillId="66" borderId="20" xfId="488" applyFont="1" applyFill="1" applyBorder="1" applyAlignment="1">
      <alignment horizontal="left" vertical="center" wrapText="1"/>
    </xf>
    <xf numFmtId="0" fontId="63" fillId="63" borderId="9" xfId="672" applyNumberFormat="1" applyFont="1" applyFill="1" applyBorder="1" applyAlignment="1" applyProtection="1">
      <alignment horizontal="center" vertical="center"/>
    </xf>
    <xf numFmtId="0" fontId="63" fillId="63" borderId="9" xfId="488" applyFont="1" applyFill="1" applyBorder="1" applyAlignment="1">
      <alignment horizontal="center" vertical="center" wrapText="1"/>
    </xf>
    <xf numFmtId="0" fontId="63" fillId="63" borderId="25" xfId="488" applyNumberFormat="1" applyFont="1" applyFill="1" applyBorder="1" applyAlignment="1">
      <alignment horizontal="center" vertical="center" wrapText="1"/>
    </xf>
    <xf numFmtId="4" fontId="63" fillId="63" borderId="22" xfId="488" applyNumberFormat="1" applyFont="1" applyFill="1" applyBorder="1" applyAlignment="1">
      <alignment horizontal="right" vertical="center" wrapText="1"/>
    </xf>
    <xf numFmtId="0" fontId="63" fillId="67" borderId="9" xfId="0" applyNumberFormat="1" applyFont="1" applyFill="1" applyBorder="1" applyAlignment="1">
      <alignment horizontal="left" vertical="center" wrapText="1"/>
    </xf>
    <xf numFmtId="0" fontId="63" fillId="67" borderId="9" xfId="0" applyFont="1" applyFill="1" applyBorder="1" applyAlignment="1">
      <alignment horizontal="left" vertical="center" wrapText="1"/>
    </xf>
    <xf numFmtId="181" fontId="63" fillId="66" borderId="9" xfId="488" applyNumberFormat="1" applyFont="1" applyFill="1" applyBorder="1" applyAlignment="1">
      <alignment horizontal="right" vertical="center" wrapText="1"/>
    </xf>
    <xf numFmtId="49" fontId="61" fillId="65" borderId="22" xfId="264" applyNumberFormat="1" applyFont="1" applyFill="1" applyBorder="1" applyAlignment="1" applyProtection="1">
      <alignment horizontal="center" vertical="center" wrapText="1"/>
    </xf>
    <xf numFmtId="0" fontId="65" fillId="65" borderId="22" xfId="264" applyFont="1" applyFill="1" applyBorder="1" applyAlignment="1" applyProtection="1">
      <alignment horizontal="left" vertical="center" wrapText="1"/>
    </xf>
    <xf numFmtId="0" fontId="61" fillId="65" borderId="22" xfId="264" applyFont="1" applyFill="1" applyBorder="1" applyAlignment="1" applyProtection="1">
      <alignment horizontal="center" vertical="center" wrapText="1"/>
    </xf>
    <xf numFmtId="0" fontId="61" fillId="65" borderId="22" xfId="264" applyNumberFormat="1" applyFont="1" applyFill="1" applyBorder="1" applyAlignment="1" applyProtection="1">
      <alignment horizontal="center" vertical="center" wrapText="1"/>
    </xf>
    <xf numFmtId="0" fontId="63" fillId="66" borderId="25" xfId="295" applyNumberFormat="1" applyFont="1" applyFill="1" applyBorder="1" applyAlignment="1">
      <alignment horizontal="center" vertical="center" wrapText="1"/>
    </xf>
    <xf numFmtId="0" fontId="65" fillId="65" borderId="20" xfId="264" applyNumberFormat="1" applyFont="1" applyFill="1" applyBorder="1" applyAlignment="1" applyProtection="1">
      <alignment horizontal="center" vertical="center" wrapText="1"/>
    </xf>
    <xf numFmtId="0" fontId="65" fillId="65" borderId="20" xfId="264" applyFont="1" applyFill="1" applyBorder="1" applyAlignment="1" applyProtection="1">
      <alignment vertical="center" wrapText="1"/>
    </xf>
    <xf numFmtId="0" fontId="65" fillId="65" borderId="20" xfId="264" applyFont="1" applyFill="1" applyBorder="1" applyAlignment="1" applyProtection="1">
      <alignment horizontal="center" vertical="center" wrapText="1"/>
    </xf>
    <xf numFmtId="0" fontId="63" fillId="63" borderId="22" xfId="672" applyNumberFormat="1" applyFont="1" applyFill="1" applyBorder="1" applyAlignment="1" applyProtection="1">
      <alignment horizontal="center" vertical="center"/>
    </xf>
    <xf numFmtId="0" fontId="63" fillId="63" borderId="22" xfId="488" applyFont="1" applyFill="1" applyBorder="1" applyAlignment="1">
      <alignment horizontal="left" vertical="center" wrapText="1"/>
    </xf>
    <xf numFmtId="0" fontId="63" fillId="63" borderId="22" xfId="488" applyFont="1" applyFill="1" applyBorder="1" applyAlignment="1">
      <alignment horizontal="center" vertical="center" wrapText="1"/>
    </xf>
    <xf numFmtId="4" fontId="63" fillId="63" borderId="22" xfId="488" applyNumberFormat="1" applyFont="1" applyFill="1" applyBorder="1" applyAlignment="1">
      <alignment horizontal="center" vertical="center" wrapText="1"/>
    </xf>
    <xf numFmtId="4" fontId="63" fillId="63" borderId="28" xfId="488" applyNumberFormat="1" applyFont="1" applyFill="1" applyBorder="1" applyAlignment="1">
      <alignment horizontal="right" vertical="center" wrapText="1"/>
    </xf>
    <xf numFmtId="0" fontId="65" fillId="65" borderId="9" xfId="264" applyNumberFormat="1" applyFont="1" applyFill="1" applyBorder="1" applyAlignment="1" applyProtection="1">
      <alignment horizontal="center" vertical="center" wrapText="1"/>
    </xf>
    <xf numFmtId="44" fontId="63" fillId="65" borderId="9" xfId="295" applyFont="1" applyFill="1" applyBorder="1" applyAlignment="1" applyProtection="1">
      <alignment vertical="center" wrapText="1"/>
    </xf>
    <xf numFmtId="0" fontId="63" fillId="65" borderId="20" xfId="756" applyNumberFormat="1" applyFont="1" applyFill="1" applyBorder="1" applyAlignment="1">
      <alignment horizontal="center" vertical="center" shrinkToFit="1"/>
    </xf>
    <xf numFmtId="0" fontId="65" fillId="65" borderId="20" xfId="264" applyFont="1" applyFill="1" applyBorder="1" applyAlignment="1" applyProtection="1">
      <alignment horizontal="left" vertical="center" wrapText="1"/>
    </xf>
    <xf numFmtId="0" fontId="63" fillId="63" borderId="20" xfId="488" applyFont="1" applyFill="1" applyBorder="1" applyAlignment="1">
      <alignment horizontal="center" vertical="center" wrapText="1"/>
    </xf>
    <xf numFmtId="4" fontId="63" fillId="63" borderId="25" xfId="488" applyNumberFormat="1" applyFont="1" applyFill="1" applyBorder="1" applyAlignment="1">
      <alignment horizontal="center" vertical="center" wrapText="1"/>
    </xf>
    <xf numFmtId="0" fontId="63" fillId="65" borderId="22" xfId="672" applyNumberFormat="1" applyFont="1" applyFill="1" applyBorder="1" applyAlignment="1" applyProtection="1">
      <alignment horizontal="center" vertical="center"/>
    </xf>
    <xf numFmtId="0" fontId="63" fillId="66" borderId="21" xfId="488" applyFont="1" applyFill="1" applyBorder="1" applyAlignment="1">
      <alignment horizontal="left" vertical="center" wrapText="1"/>
    </xf>
    <xf numFmtId="4" fontId="63" fillId="66" borderId="23" xfId="488" applyNumberFormat="1" applyFont="1" applyFill="1" applyBorder="1" applyAlignment="1">
      <alignment horizontal="right" vertical="center" wrapText="1"/>
    </xf>
    <xf numFmtId="4" fontId="63" fillId="66" borderId="26" xfId="488" applyNumberFormat="1" applyFont="1" applyFill="1" applyBorder="1" applyAlignment="1">
      <alignment horizontal="center" vertical="center" wrapText="1"/>
    </xf>
    <xf numFmtId="4" fontId="63" fillId="66" borderId="22" xfId="488" applyNumberFormat="1" applyFont="1" applyFill="1" applyBorder="1" applyAlignment="1">
      <alignment horizontal="right" vertical="center" wrapText="1"/>
    </xf>
    <xf numFmtId="0" fontId="65" fillId="65" borderId="22" xfId="0" applyFont="1" applyFill="1" applyBorder="1" applyAlignment="1">
      <alignment vertical="center" wrapText="1"/>
    </xf>
    <xf numFmtId="0" fontId="63" fillId="66" borderId="22" xfId="488" applyFont="1" applyFill="1" applyBorder="1" applyAlignment="1">
      <alignment horizontal="center" vertical="center" wrapText="1"/>
    </xf>
    <xf numFmtId="0" fontId="65" fillId="65" borderId="25" xfId="264" applyFont="1" applyFill="1" applyBorder="1" applyAlignment="1" applyProtection="1">
      <alignment horizontal="center" vertical="center" wrapText="1"/>
    </xf>
    <xf numFmtId="0" fontId="63" fillId="66" borderId="22" xfId="488" applyFont="1" applyFill="1" applyBorder="1" applyAlignment="1">
      <alignment horizontal="left" vertical="center" wrapText="1"/>
    </xf>
    <xf numFmtId="0" fontId="67" fillId="65" borderId="22" xfId="672" applyNumberFormat="1" applyFont="1" applyFill="1" applyBorder="1" applyAlignment="1" applyProtection="1">
      <alignment horizontal="center" vertical="center"/>
    </xf>
    <xf numFmtId="0" fontId="63" fillId="65" borderId="22" xfId="488" applyFont="1" applyFill="1" applyBorder="1" applyAlignment="1">
      <alignment horizontal="left" vertical="center" wrapText="1"/>
    </xf>
    <xf numFmtId="49" fontId="67" fillId="66" borderId="21" xfId="488" applyNumberFormat="1" applyFont="1" applyFill="1" applyBorder="1" applyAlignment="1">
      <alignment horizontal="center" vertical="center" wrapText="1"/>
    </xf>
    <xf numFmtId="0" fontId="67" fillId="65" borderId="25" xfId="264" applyFont="1" applyFill="1" applyBorder="1" applyAlignment="1">
      <alignment horizontal="center" vertical="center" wrapText="1"/>
    </xf>
    <xf numFmtId="44" fontId="67" fillId="65" borderId="22" xfId="295" applyFont="1" applyFill="1" applyBorder="1" applyAlignment="1" applyProtection="1">
      <alignment horizontal="right" vertical="center" wrapText="1"/>
    </xf>
    <xf numFmtId="0" fontId="63" fillId="67" borderId="22" xfId="757" applyNumberFormat="1" applyFont="1" applyFill="1" applyBorder="1" applyAlignment="1">
      <alignment horizontal="left" vertical="center" wrapText="1"/>
    </xf>
    <xf numFmtId="0" fontId="63" fillId="67" borderId="22" xfId="757" applyFont="1" applyFill="1" applyBorder="1" applyAlignment="1">
      <alignment horizontal="left" vertical="center" wrapText="1"/>
    </xf>
    <xf numFmtId="0" fontId="63" fillId="65" borderId="25" xfId="264" applyFont="1" applyFill="1" applyBorder="1" applyAlignment="1" applyProtection="1">
      <alignment horizontal="center" vertical="center" wrapText="1"/>
    </xf>
    <xf numFmtId="49" fontId="63" fillId="66" borderId="21" xfId="488" applyNumberFormat="1" applyFont="1" applyFill="1" applyBorder="1" applyAlignment="1">
      <alignment horizontal="center" vertical="center" wrapText="1"/>
    </xf>
    <xf numFmtId="4" fontId="63" fillId="65" borderId="22" xfId="488" applyNumberFormat="1" applyFont="1" applyFill="1" applyBorder="1" applyAlignment="1">
      <alignment horizontal="right" vertical="center" wrapText="1"/>
    </xf>
    <xf numFmtId="4" fontId="63" fillId="65" borderId="22" xfId="488" applyNumberFormat="1" applyFont="1" applyFill="1" applyBorder="1" applyAlignment="1">
      <alignment horizontal="center" vertical="center" wrapText="1"/>
    </xf>
    <xf numFmtId="0" fontId="63" fillId="67" borderId="19" xfId="0" applyNumberFormat="1" applyFont="1" applyFill="1" applyBorder="1" applyAlignment="1">
      <alignment horizontal="left" vertical="center" wrapText="1"/>
    </xf>
    <xf numFmtId="0" fontId="65" fillId="65" borderId="0" xfId="264" applyFont="1" applyFill="1" applyAlignment="1">
      <alignment vertical="center" wrapText="1"/>
    </xf>
    <xf numFmtId="0" fontId="63" fillId="67" borderId="19" xfId="0" applyFont="1" applyFill="1" applyBorder="1" applyAlignment="1">
      <alignment horizontal="left" vertical="center" wrapText="1"/>
    </xf>
    <xf numFmtId="0" fontId="65" fillId="65" borderId="19" xfId="264" applyFont="1" applyFill="1" applyBorder="1" applyAlignment="1">
      <alignment horizontal="center" vertical="center" wrapText="1"/>
    </xf>
    <xf numFmtId="44" fontId="63" fillId="65" borderId="19" xfId="295" applyFont="1" applyFill="1" applyBorder="1" applyAlignment="1" applyProtection="1">
      <alignment vertical="center" wrapText="1"/>
    </xf>
    <xf numFmtId="2" fontId="63" fillId="61" borderId="31" xfId="264" applyNumberFormat="1" applyFont="1" applyFill="1" applyBorder="1" applyAlignment="1">
      <alignment horizontal="right" vertical="center" wrapText="1"/>
    </xf>
    <xf numFmtId="186" fontId="6" fillId="0" borderId="0" xfId="295" applyNumberFormat="1" applyFill="1" applyBorder="1" applyAlignment="1">
      <alignment horizontal="center"/>
    </xf>
    <xf numFmtId="0" fontId="6" fillId="0" borderId="0" xfId="0" applyFont="1" applyAlignment="1">
      <alignment horizontal="center"/>
    </xf>
    <xf numFmtId="187" fontId="8" fillId="0" borderId="0" xfId="295" applyNumberFormat="1" applyFont="1" applyFill="1" applyBorder="1"/>
    <xf numFmtId="0" fontId="8" fillId="0" borderId="0" xfId="0" applyFont="1"/>
    <xf numFmtId="0" fontId="8" fillId="0" borderId="0" xfId="0" applyFont="1" applyAlignment="1">
      <alignment horizontal="center"/>
    </xf>
    <xf numFmtId="44" fontId="75" fillId="0" borderId="0" xfId="295" applyFont="1" applyFill="1" applyBorder="1" applyAlignment="1" applyProtection="1">
      <alignment horizontal="right" vertical="center"/>
    </xf>
    <xf numFmtId="0" fontId="75" fillId="0" borderId="0" xfId="674" applyNumberFormat="1" applyFont="1" applyAlignment="1">
      <alignment horizontal="left" vertical="center" wrapText="1"/>
    </xf>
    <xf numFmtId="0" fontId="76" fillId="0" borderId="0" xfId="674" applyNumberFormat="1" applyFont="1" applyAlignment="1">
      <alignment horizontal="center" vertical="center" wrapText="1"/>
    </xf>
    <xf numFmtId="10" fontId="8" fillId="0" borderId="35" xfId="763" applyNumberFormat="1" applyFont="1" applyBorder="1" applyAlignment="1">
      <alignment horizontal="center"/>
    </xf>
    <xf numFmtId="0" fontId="8" fillId="0" borderId="35" xfId="764" applyBorder="1"/>
    <xf numFmtId="0" fontId="77" fillId="0" borderId="35" xfId="764" applyFont="1" applyBorder="1" applyAlignment="1">
      <alignment horizontal="center"/>
    </xf>
    <xf numFmtId="0" fontId="8" fillId="0" borderId="35" xfId="764" applyBorder="1" applyAlignment="1">
      <alignment horizontal="center"/>
    </xf>
    <xf numFmtId="188" fontId="8" fillId="0" borderId="35" xfId="764" applyNumberFormat="1" applyBorder="1" applyAlignment="1">
      <alignment horizontal="center"/>
    </xf>
    <xf numFmtId="0" fontId="8" fillId="48" borderId="38" xfId="764" applyFill="1" applyBorder="1"/>
    <xf numFmtId="0" fontId="8" fillId="48" borderId="0" xfId="764" applyFill="1"/>
    <xf numFmtId="0" fontId="8" fillId="48" borderId="39" xfId="764" applyFill="1" applyBorder="1" applyAlignment="1">
      <alignment horizontal="center"/>
    </xf>
    <xf numFmtId="0" fontId="8" fillId="0" borderId="35" xfId="764" applyBorder="1" applyAlignment="1">
      <alignment horizontal="left" indent="5"/>
    </xf>
    <xf numFmtId="10" fontId="8" fillId="48" borderId="38" xfId="764" applyNumberFormat="1" applyFill="1" applyBorder="1"/>
    <xf numFmtId="10" fontId="8" fillId="48" borderId="0" xfId="764" applyNumberFormat="1" applyFill="1"/>
    <xf numFmtId="188" fontId="8" fillId="69" borderId="35" xfId="765" applyFont="1" applyFill="1" applyBorder="1" applyAlignment="1">
      <alignment horizontal="center"/>
    </xf>
    <xf numFmtId="0" fontId="8" fillId="69" borderId="35" xfId="764" applyFill="1" applyBorder="1" applyAlignment="1">
      <alignment horizontal="left"/>
    </xf>
    <xf numFmtId="188" fontId="8" fillId="69" borderId="35" xfId="764" applyNumberFormat="1" applyFill="1" applyBorder="1" applyAlignment="1">
      <alignment horizontal="center"/>
    </xf>
    <xf numFmtId="0" fontId="8" fillId="69" borderId="35" xfId="764" applyFill="1" applyBorder="1"/>
    <xf numFmtId="0" fontId="8" fillId="0" borderId="35" xfId="764" applyBorder="1" applyAlignment="1">
      <alignment horizontal="center" vertical="center"/>
    </xf>
    <xf numFmtId="188" fontId="8" fillId="68" borderId="35" xfId="765" applyFont="1" applyFill="1" applyBorder="1" applyAlignment="1">
      <alignment horizontal="center"/>
    </xf>
    <xf numFmtId="10" fontId="8" fillId="70" borderId="35" xfId="766" applyNumberFormat="1" applyFont="1" applyFill="1" applyBorder="1" applyAlignment="1">
      <alignment horizontal="center" vertical="center"/>
    </xf>
    <xf numFmtId="44" fontId="73" fillId="72" borderId="27" xfId="295" applyFont="1" applyFill="1" applyBorder="1" applyAlignment="1" applyProtection="1">
      <alignment vertical="center" wrapText="1"/>
    </xf>
    <xf numFmtId="44" fontId="74" fillId="74" borderId="27" xfId="295" applyFont="1" applyFill="1" applyBorder="1" applyAlignment="1" applyProtection="1">
      <alignment vertical="center" wrapText="1"/>
    </xf>
    <xf numFmtId="189" fontId="10" fillId="0" borderId="23" xfId="522" applyNumberFormat="1" applyFont="1" applyFill="1" applyBorder="1" applyAlignment="1" applyProtection="1">
      <alignment vertical="center"/>
    </xf>
    <xf numFmtId="183" fontId="10" fillId="0" borderId="23" xfId="522" applyNumberFormat="1" applyFont="1" applyFill="1" applyBorder="1" applyAlignment="1" applyProtection="1">
      <alignment vertical="center"/>
    </xf>
    <xf numFmtId="184" fontId="10" fillId="0" borderId="23" xfId="522" applyNumberFormat="1" applyFont="1" applyFill="1" applyBorder="1" applyAlignment="1" applyProtection="1">
      <alignment vertical="center"/>
    </xf>
    <xf numFmtId="4" fontId="74" fillId="73" borderId="27" xfId="488" applyNumberFormat="1" applyFont="1" applyFill="1" applyBorder="1" applyAlignment="1">
      <alignment horizontal="right" vertical="center" wrapText="1"/>
    </xf>
    <xf numFmtId="4" fontId="69" fillId="60" borderId="28" xfId="0" applyNumberFormat="1" applyFont="1" applyFill="1" applyBorder="1" applyAlignment="1">
      <alignment horizontal="center" vertical="center"/>
    </xf>
    <xf numFmtId="4" fontId="73" fillId="71" borderId="27" xfId="488" applyNumberFormat="1" applyFont="1" applyFill="1" applyBorder="1" applyAlignment="1">
      <alignment horizontal="right" vertical="center" wrapText="1"/>
    </xf>
    <xf numFmtId="0" fontId="62" fillId="58" borderId="32" xfId="0" applyNumberFormat="1" applyFont="1" applyFill="1" applyBorder="1" applyAlignment="1">
      <alignment horizontal="center" vertical="center" shrinkToFit="1"/>
    </xf>
    <xf numFmtId="0" fontId="62" fillId="58" borderId="31" xfId="0" applyNumberFormat="1" applyFont="1" applyFill="1" applyBorder="1" applyAlignment="1">
      <alignment horizontal="center" vertical="center" shrinkToFit="1"/>
    </xf>
    <xf numFmtId="0" fontId="62" fillId="58" borderId="30" xfId="0" applyNumberFormat="1" applyFont="1" applyFill="1" applyBorder="1" applyAlignment="1">
      <alignment horizontal="center" vertical="center" shrinkToFit="1"/>
    </xf>
    <xf numFmtId="0" fontId="61" fillId="52" borderId="9" xfId="264" applyNumberFormat="1" applyFont="1" applyFill="1" applyBorder="1" applyAlignment="1" applyProtection="1">
      <alignment horizontal="center" vertical="center"/>
    </xf>
    <xf numFmtId="0" fontId="65" fillId="52" borderId="32" xfId="264" applyNumberFormat="1" applyFont="1" applyFill="1" applyBorder="1" applyAlignment="1" applyProtection="1">
      <alignment horizontal="left" vertical="center"/>
    </xf>
    <xf numFmtId="0" fontId="65" fillId="52" borderId="31" xfId="264" applyNumberFormat="1" applyFont="1" applyFill="1" applyBorder="1" applyAlignment="1" applyProtection="1">
      <alignment horizontal="left" vertical="center"/>
    </xf>
    <xf numFmtId="0" fontId="65" fillId="52" borderId="30" xfId="264" applyNumberFormat="1" applyFont="1" applyFill="1" applyBorder="1" applyAlignment="1" applyProtection="1">
      <alignment horizontal="left" vertical="center"/>
    </xf>
    <xf numFmtId="0" fontId="65" fillId="0" borderId="31" xfId="264" applyNumberFormat="1" applyFont="1" applyBorder="1" applyAlignment="1" applyProtection="1">
      <alignment horizontal="center" vertical="center" wrapText="1"/>
    </xf>
    <xf numFmtId="0" fontId="63" fillId="0" borderId="0" xfId="264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35" xfId="764" applyBorder="1" applyAlignment="1">
      <alignment horizontal="center" vertical="center"/>
    </xf>
    <xf numFmtId="0" fontId="8" fillId="0" borderId="37" xfId="764" applyBorder="1" applyAlignment="1">
      <alignment horizontal="center"/>
    </xf>
    <xf numFmtId="0" fontId="8" fillId="0" borderId="36" xfId="764" applyBorder="1" applyAlignment="1">
      <alignment horizontal="center"/>
    </xf>
    <xf numFmtId="0" fontId="8" fillId="0" borderId="29" xfId="764" applyBorder="1" applyAlignment="1">
      <alignment horizontal="center"/>
    </xf>
    <xf numFmtId="0" fontId="8" fillId="0" borderId="35" xfId="764" applyBorder="1" applyAlignment="1">
      <alignment horizontal="center"/>
    </xf>
    <xf numFmtId="0" fontId="8" fillId="0" borderId="37" xfId="764" applyBorder="1" applyAlignment="1">
      <alignment horizontal="left"/>
    </xf>
    <xf numFmtId="0" fontId="8" fillId="0" borderId="29" xfId="764" applyBorder="1" applyAlignment="1">
      <alignment horizontal="left"/>
    </xf>
    <xf numFmtId="0" fontId="0" fillId="0" borderId="0" xfId="0" applyAlignment="1">
      <alignment horizontal="center"/>
    </xf>
    <xf numFmtId="0" fontId="25" fillId="0" borderId="0" xfId="0" applyFont="1" applyAlignment="1">
      <alignment horizontal="center"/>
    </xf>
    <xf numFmtId="0" fontId="25" fillId="0" borderId="10" xfId="0" applyFont="1" applyBorder="1" applyAlignment="1">
      <alignment horizontal="center"/>
    </xf>
    <xf numFmtId="0" fontId="8" fillId="0" borderId="41" xfId="764" applyBorder="1" applyAlignment="1">
      <alignment horizontal="left"/>
    </xf>
    <xf numFmtId="0" fontId="8" fillId="0" borderId="40" xfId="764" applyBorder="1" applyAlignment="1">
      <alignment horizontal="center" vertical="center" wrapText="1"/>
    </xf>
    <xf numFmtId="0" fontId="8" fillId="0" borderId="42" xfId="764" applyBorder="1" applyAlignment="1">
      <alignment horizontal="center" vertical="center" wrapText="1"/>
    </xf>
    <xf numFmtId="0" fontId="6" fillId="69" borderId="37" xfId="764" applyFont="1" applyFill="1" applyBorder="1" applyAlignment="1">
      <alignment horizontal="center"/>
    </xf>
    <xf numFmtId="0" fontId="6" fillId="69" borderId="36" xfId="764" applyFont="1" applyFill="1" applyBorder="1" applyAlignment="1">
      <alignment horizontal="center"/>
    </xf>
    <xf numFmtId="0" fontId="6" fillId="69" borderId="29" xfId="764" applyFont="1" applyFill="1" applyBorder="1" applyAlignment="1">
      <alignment horizontal="center"/>
    </xf>
  </cellXfs>
  <cellStyles count="767">
    <cellStyle name="_CRONOGRAMA MODELO" xfId="1" xr:uid="{00000000-0005-0000-0000-000000000000}"/>
    <cellStyle name="_CRONOGRAMA MODELO_SERVIÇOS &amp; COMPOSIÇÕES (COR-SUDE2012) SUELY" xfId="2" xr:uid="{00000000-0005-0000-0000-000001000000}"/>
    <cellStyle name="_Teixeira Soares - EE Guarauna - REVISÃO - ADITIVO" xfId="3" xr:uid="{00000000-0005-0000-0000-000002000000}"/>
    <cellStyle name="_Teixeira Soares - EE Guarauna - REVISÃO - ADITIVO_SERVIÇOS &amp; COMPOSIÇÕES (COR-SUDE2012) SUELY" xfId="4" xr:uid="{00000000-0005-0000-0000-000003000000}"/>
    <cellStyle name="20% - Cor1" xfId="5" xr:uid="{00000000-0005-0000-0000-000004000000}"/>
    <cellStyle name="20% - Cor1 2" xfId="6" xr:uid="{00000000-0005-0000-0000-000005000000}"/>
    <cellStyle name="20% - Cor2" xfId="7" xr:uid="{00000000-0005-0000-0000-000006000000}"/>
    <cellStyle name="20% - Cor2 2" xfId="8" xr:uid="{00000000-0005-0000-0000-000007000000}"/>
    <cellStyle name="20% - Cor3" xfId="9" xr:uid="{00000000-0005-0000-0000-000008000000}"/>
    <cellStyle name="20% - Cor3 2" xfId="10" xr:uid="{00000000-0005-0000-0000-000009000000}"/>
    <cellStyle name="20% - Cor4" xfId="11" xr:uid="{00000000-0005-0000-0000-00000A000000}"/>
    <cellStyle name="20% - Cor4 2" xfId="12" xr:uid="{00000000-0005-0000-0000-00000B000000}"/>
    <cellStyle name="20% - Cor5" xfId="13" xr:uid="{00000000-0005-0000-0000-00000C000000}"/>
    <cellStyle name="20% - Cor5 2" xfId="14" xr:uid="{00000000-0005-0000-0000-00000D000000}"/>
    <cellStyle name="20% - Cor6" xfId="15" xr:uid="{00000000-0005-0000-0000-00000E000000}"/>
    <cellStyle name="20% - Cor6 2" xfId="16" xr:uid="{00000000-0005-0000-0000-00000F000000}"/>
    <cellStyle name="20% - Ênfase1 2" xfId="17" xr:uid="{00000000-0005-0000-0000-000010000000}"/>
    <cellStyle name="20% - Ênfase1 2 2" xfId="18" xr:uid="{00000000-0005-0000-0000-000011000000}"/>
    <cellStyle name="20% - Ênfase1 2 2 2" xfId="19" xr:uid="{00000000-0005-0000-0000-000012000000}"/>
    <cellStyle name="20% - Ênfase1 2 3" xfId="20" xr:uid="{00000000-0005-0000-0000-000013000000}"/>
    <cellStyle name="20% - Ênfase1 2 4" xfId="21" xr:uid="{00000000-0005-0000-0000-000014000000}"/>
    <cellStyle name="20% - Ênfase1 3" xfId="22" xr:uid="{00000000-0005-0000-0000-000015000000}"/>
    <cellStyle name="20% - Ênfase1 3 2" xfId="23" xr:uid="{00000000-0005-0000-0000-000016000000}"/>
    <cellStyle name="20% - Ênfase1 3 3" xfId="24" xr:uid="{00000000-0005-0000-0000-000017000000}"/>
    <cellStyle name="20% - Ênfase1 4" xfId="25" xr:uid="{00000000-0005-0000-0000-000018000000}"/>
    <cellStyle name="20% - Ênfase1 5" xfId="26" xr:uid="{00000000-0005-0000-0000-000019000000}"/>
    <cellStyle name="20% - Ênfase2 2" xfId="27" xr:uid="{00000000-0005-0000-0000-00001A000000}"/>
    <cellStyle name="20% - Ênfase2 2 2" xfId="28" xr:uid="{00000000-0005-0000-0000-00001B000000}"/>
    <cellStyle name="20% - Ênfase2 2 2 2" xfId="29" xr:uid="{00000000-0005-0000-0000-00001C000000}"/>
    <cellStyle name="20% - Ênfase2 2 3" xfId="30" xr:uid="{00000000-0005-0000-0000-00001D000000}"/>
    <cellStyle name="20% - Ênfase2 2 4" xfId="31" xr:uid="{00000000-0005-0000-0000-00001E000000}"/>
    <cellStyle name="20% - Ênfase2 3" xfId="32" xr:uid="{00000000-0005-0000-0000-00001F000000}"/>
    <cellStyle name="20% - Ênfase2 3 2" xfId="33" xr:uid="{00000000-0005-0000-0000-000020000000}"/>
    <cellStyle name="20% - Ênfase2 3 3" xfId="34" xr:uid="{00000000-0005-0000-0000-000021000000}"/>
    <cellStyle name="20% - Ênfase2 4" xfId="35" xr:uid="{00000000-0005-0000-0000-000022000000}"/>
    <cellStyle name="20% - Ênfase2 5" xfId="36" xr:uid="{00000000-0005-0000-0000-000023000000}"/>
    <cellStyle name="20% - Ênfase3 2" xfId="37" xr:uid="{00000000-0005-0000-0000-000024000000}"/>
    <cellStyle name="20% - Ênfase3 2 2" xfId="38" xr:uid="{00000000-0005-0000-0000-000025000000}"/>
    <cellStyle name="20% - Ênfase3 2 2 2" xfId="39" xr:uid="{00000000-0005-0000-0000-000026000000}"/>
    <cellStyle name="20% - Ênfase3 2 3" xfId="40" xr:uid="{00000000-0005-0000-0000-000027000000}"/>
    <cellStyle name="20% - Ênfase3 2 4" xfId="41" xr:uid="{00000000-0005-0000-0000-000028000000}"/>
    <cellStyle name="20% - Ênfase3 3" xfId="42" xr:uid="{00000000-0005-0000-0000-000029000000}"/>
    <cellStyle name="20% - Ênfase3 3 2" xfId="43" xr:uid="{00000000-0005-0000-0000-00002A000000}"/>
    <cellStyle name="20% - Ênfase3 3 3" xfId="44" xr:uid="{00000000-0005-0000-0000-00002B000000}"/>
    <cellStyle name="20% - Ênfase3 4" xfId="45" xr:uid="{00000000-0005-0000-0000-00002C000000}"/>
    <cellStyle name="20% - Ênfase3 5" xfId="46" xr:uid="{00000000-0005-0000-0000-00002D000000}"/>
    <cellStyle name="20% - Ênfase4 2" xfId="47" xr:uid="{00000000-0005-0000-0000-00002E000000}"/>
    <cellStyle name="20% - Ênfase4 2 2" xfId="48" xr:uid="{00000000-0005-0000-0000-00002F000000}"/>
    <cellStyle name="20% - Ênfase4 2 2 2" xfId="49" xr:uid="{00000000-0005-0000-0000-000030000000}"/>
    <cellStyle name="20% - Ênfase4 2 3" xfId="50" xr:uid="{00000000-0005-0000-0000-000031000000}"/>
    <cellStyle name="20% - Ênfase4 2 4" xfId="51" xr:uid="{00000000-0005-0000-0000-000032000000}"/>
    <cellStyle name="20% - Ênfase4 3" xfId="52" xr:uid="{00000000-0005-0000-0000-000033000000}"/>
    <cellStyle name="20% - Ênfase4 3 2" xfId="53" xr:uid="{00000000-0005-0000-0000-000034000000}"/>
    <cellStyle name="20% - Ênfase4 3 3" xfId="54" xr:uid="{00000000-0005-0000-0000-000035000000}"/>
    <cellStyle name="20% - Ênfase4 4" xfId="55" xr:uid="{00000000-0005-0000-0000-000036000000}"/>
    <cellStyle name="20% - Ênfase4 5" xfId="56" xr:uid="{00000000-0005-0000-0000-000037000000}"/>
    <cellStyle name="20% - Ênfase5 2" xfId="57" xr:uid="{00000000-0005-0000-0000-000038000000}"/>
    <cellStyle name="20% - Ênfase5 2 2" xfId="58" xr:uid="{00000000-0005-0000-0000-000039000000}"/>
    <cellStyle name="20% - Ênfase5 2 2 2" xfId="59" xr:uid="{00000000-0005-0000-0000-00003A000000}"/>
    <cellStyle name="20% - Ênfase5 2 3" xfId="60" xr:uid="{00000000-0005-0000-0000-00003B000000}"/>
    <cellStyle name="20% - Ênfase5 2 4" xfId="61" xr:uid="{00000000-0005-0000-0000-00003C000000}"/>
    <cellStyle name="20% - Ênfase5 3" xfId="62" xr:uid="{00000000-0005-0000-0000-00003D000000}"/>
    <cellStyle name="20% - Ênfase5 3 2" xfId="63" xr:uid="{00000000-0005-0000-0000-00003E000000}"/>
    <cellStyle name="20% - Ênfase5 3 3" xfId="64" xr:uid="{00000000-0005-0000-0000-00003F000000}"/>
    <cellStyle name="20% - Ênfase5 4" xfId="65" xr:uid="{00000000-0005-0000-0000-000040000000}"/>
    <cellStyle name="20% - Ênfase6 2" xfId="66" xr:uid="{00000000-0005-0000-0000-000041000000}"/>
    <cellStyle name="20% - Ênfase6 2 2" xfId="67" xr:uid="{00000000-0005-0000-0000-000042000000}"/>
    <cellStyle name="20% - Ênfase6 2 2 2" xfId="68" xr:uid="{00000000-0005-0000-0000-000043000000}"/>
    <cellStyle name="20% - Ênfase6 2 3" xfId="69" xr:uid="{00000000-0005-0000-0000-000044000000}"/>
    <cellStyle name="20% - Ênfase6 2 4" xfId="70" xr:uid="{00000000-0005-0000-0000-000045000000}"/>
    <cellStyle name="20% - Ênfase6 3" xfId="71" xr:uid="{00000000-0005-0000-0000-000046000000}"/>
    <cellStyle name="20% - Ênfase6 3 2" xfId="72" xr:uid="{00000000-0005-0000-0000-000047000000}"/>
    <cellStyle name="20% - Ênfase6 3 3" xfId="73" xr:uid="{00000000-0005-0000-0000-000048000000}"/>
    <cellStyle name="20% - Ênfase6 4" xfId="74" xr:uid="{00000000-0005-0000-0000-000049000000}"/>
    <cellStyle name="40% - Cor1" xfId="75" xr:uid="{00000000-0005-0000-0000-00004A000000}"/>
    <cellStyle name="40% - Cor1 2" xfId="76" xr:uid="{00000000-0005-0000-0000-00004B000000}"/>
    <cellStyle name="40% - Cor2" xfId="77" xr:uid="{00000000-0005-0000-0000-00004C000000}"/>
    <cellStyle name="40% - Cor2 2" xfId="78" xr:uid="{00000000-0005-0000-0000-00004D000000}"/>
    <cellStyle name="40% - Cor3" xfId="79" xr:uid="{00000000-0005-0000-0000-00004E000000}"/>
    <cellStyle name="40% - Cor3 2" xfId="80" xr:uid="{00000000-0005-0000-0000-00004F000000}"/>
    <cellStyle name="40% - Cor4" xfId="81" xr:uid="{00000000-0005-0000-0000-000050000000}"/>
    <cellStyle name="40% - Cor4 2" xfId="82" xr:uid="{00000000-0005-0000-0000-000051000000}"/>
    <cellStyle name="40% - Cor5" xfId="83" xr:uid="{00000000-0005-0000-0000-000052000000}"/>
    <cellStyle name="40% - Cor5 2" xfId="84" xr:uid="{00000000-0005-0000-0000-000053000000}"/>
    <cellStyle name="40% - Cor6" xfId="85" xr:uid="{00000000-0005-0000-0000-000054000000}"/>
    <cellStyle name="40% - Cor6 2" xfId="86" xr:uid="{00000000-0005-0000-0000-000055000000}"/>
    <cellStyle name="40% - Ênfase1 2" xfId="87" xr:uid="{00000000-0005-0000-0000-000056000000}"/>
    <cellStyle name="40% - Ênfase1 2 2" xfId="88" xr:uid="{00000000-0005-0000-0000-000057000000}"/>
    <cellStyle name="40% - Ênfase1 2 2 2" xfId="89" xr:uid="{00000000-0005-0000-0000-000058000000}"/>
    <cellStyle name="40% - Ênfase1 2 3" xfId="90" xr:uid="{00000000-0005-0000-0000-000059000000}"/>
    <cellStyle name="40% - Ênfase1 2 4" xfId="91" xr:uid="{00000000-0005-0000-0000-00005A000000}"/>
    <cellStyle name="40% - Ênfase1 3" xfId="92" xr:uid="{00000000-0005-0000-0000-00005B000000}"/>
    <cellStyle name="40% - Ênfase1 3 2" xfId="93" xr:uid="{00000000-0005-0000-0000-00005C000000}"/>
    <cellStyle name="40% - Ênfase1 3 3" xfId="94" xr:uid="{00000000-0005-0000-0000-00005D000000}"/>
    <cellStyle name="40% - Ênfase1 4" xfId="95" xr:uid="{00000000-0005-0000-0000-00005E000000}"/>
    <cellStyle name="40% - Ênfase2 2" xfId="96" xr:uid="{00000000-0005-0000-0000-00005F000000}"/>
    <cellStyle name="40% - Ênfase2 2 2" xfId="97" xr:uid="{00000000-0005-0000-0000-000060000000}"/>
    <cellStyle name="40% - Ênfase2 2 2 2" xfId="98" xr:uid="{00000000-0005-0000-0000-000061000000}"/>
    <cellStyle name="40% - Ênfase2 2 3" xfId="99" xr:uid="{00000000-0005-0000-0000-000062000000}"/>
    <cellStyle name="40% - Ênfase2 2 4" xfId="100" xr:uid="{00000000-0005-0000-0000-000063000000}"/>
    <cellStyle name="40% - Ênfase2 3" xfId="101" xr:uid="{00000000-0005-0000-0000-000064000000}"/>
    <cellStyle name="40% - Ênfase2 3 2" xfId="102" xr:uid="{00000000-0005-0000-0000-000065000000}"/>
    <cellStyle name="40% - Ênfase2 3 3" xfId="103" xr:uid="{00000000-0005-0000-0000-000066000000}"/>
    <cellStyle name="40% - Ênfase2 4" xfId="104" xr:uid="{00000000-0005-0000-0000-000067000000}"/>
    <cellStyle name="40% - Ênfase3 2" xfId="105" xr:uid="{00000000-0005-0000-0000-000068000000}"/>
    <cellStyle name="40% - Ênfase3 2 2" xfId="106" xr:uid="{00000000-0005-0000-0000-000069000000}"/>
    <cellStyle name="40% - Ênfase3 2 2 2" xfId="107" xr:uid="{00000000-0005-0000-0000-00006A000000}"/>
    <cellStyle name="40% - Ênfase3 2 3" xfId="108" xr:uid="{00000000-0005-0000-0000-00006B000000}"/>
    <cellStyle name="40% - Ênfase3 2 4" xfId="109" xr:uid="{00000000-0005-0000-0000-00006C000000}"/>
    <cellStyle name="40% - Ênfase3 3" xfId="110" xr:uid="{00000000-0005-0000-0000-00006D000000}"/>
    <cellStyle name="40% - Ênfase3 3 2" xfId="111" xr:uid="{00000000-0005-0000-0000-00006E000000}"/>
    <cellStyle name="40% - Ênfase3 3 3" xfId="112" xr:uid="{00000000-0005-0000-0000-00006F000000}"/>
    <cellStyle name="40% - Ênfase3 4" xfId="113" xr:uid="{00000000-0005-0000-0000-000070000000}"/>
    <cellStyle name="40% - Ênfase3 5" xfId="114" xr:uid="{00000000-0005-0000-0000-000071000000}"/>
    <cellStyle name="40% - Ênfase4 2" xfId="115" xr:uid="{00000000-0005-0000-0000-000072000000}"/>
    <cellStyle name="40% - Ênfase4 2 2" xfId="116" xr:uid="{00000000-0005-0000-0000-000073000000}"/>
    <cellStyle name="40% - Ênfase4 2 2 2" xfId="117" xr:uid="{00000000-0005-0000-0000-000074000000}"/>
    <cellStyle name="40% - Ênfase4 2 3" xfId="118" xr:uid="{00000000-0005-0000-0000-000075000000}"/>
    <cellStyle name="40% - Ênfase4 2 4" xfId="119" xr:uid="{00000000-0005-0000-0000-000076000000}"/>
    <cellStyle name="40% - Ênfase4 3" xfId="120" xr:uid="{00000000-0005-0000-0000-000077000000}"/>
    <cellStyle name="40% - Ênfase4 3 2" xfId="121" xr:uid="{00000000-0005-0000-0000-000078000000}"/>
    <cellStyle name="40% - Ênfase4 3 3" xfId="122" xr:uid="{00000000-0005-0000-0000-000079000000}"/>
    <cellStyle name="40% - Ênfase4 4" xfId="123" xr:uid="{00000000-0005-0000-0000-00007A000000}"/>
    <cellStyle name="40% - Ênfase5 2" xfId="124" xr:uid="{00000000-0005-0000-0000-00007B000000}"/>
    <cellStyle name="40% - Ênfase5 2 2" xfId="125" xr:uid="{00000000-0005-0000-0000-00007C000000}"/>
    <cellStyle name="40% - Ênfase5 2 2 2" xfId="126" xr:uid="{00000000-0005-0000-0000-00007D000000}"/>
    <cellStyle name="40% - Ênfase5 2 3" xfId="127" xr:uid="{00000000-0005-0000-0000-00007E000000}"/>
    <cellStyle name="40% - Ênfase5 2 4" xfId="128" xr:uid="{00000000-0005-0000-0000-00007F000000}"/>
    <cellStyle name="40% - Ênfase5 3" xfId="129" xr:uid="{00000000-0005-0000-0000-000080000000}"/>
    <cellStyle name="40% - Ênfase5 3 2" xfId="130" xr:uid="{00000000-0005-0000-0000-000081000000}"/>
    <cellStyle name="40% - Ênfase5 3 3" xfId="131" xr:uid="{00000000-0005-0000-0000-000082000000}"/>
    <cellStyle name="40% - Ênfase5 4" xfId="132" xr:uid="{00000000-0005-0000-0000-000083000000}"/>
    <cellStyle name="40% - Ênfase6 2" xfId="133" xr:uid="{00000000-0005-0000-0000-000084000000}"/>
    <cellStyle name="40% - Ênfase6 2 2" xfId="134" xr:uid="{00000000-0005-0000-0000-000085000000}"/>
    <cellStyle name="40% - Ênfase6 2 2 2" xfId="135" xr:uid="{00000000-0005-0000-0000-000086000000}"/>
    <cellStyle name="40% - Ênfase6 2 3" xfId="136" xr:uid="{00000000-0005-0000-0000-000087000000}"/>
    <cellStyle name="40% - Ênfase6 2 4" xfId="137" xr:uid="{00000000-0005-0000-0000-000088000000}"/>
    <cellStyle name="40% - Ênfase6 3" xfId="138" xr:uid="{00000000-0005-0000-0000-000089000000}"/>
    <cellStyle name="40% - Ênfase6 3 2" xfId="139" xr:uid="{00000000-0005-0000-0000-00008A000000}"/>
    <cellStyle name="40% - Ênfase6 3 3" xfId="140" xr:uid="{00000000-0005-0000-0000-00008B000000}"/>
    <cellStyle name="40% - Ênfase6 4" xfId="141" xr:uid="{00000000-0005-0000-0000-00008C000000}"/>
    <cellStyle name="60% - Cor1" xfId="142" xr:uid="{00000000-0005-0000-0000-00008D000000}"/>
    <cellStyle name="60% - Cor1 2" xfId="143" xr:uid="{00000000-0005-0000-0000-00008E000000}"/>
    <cellStyle name="60% - Cor2" xfId="144" xr:uid="{00000000-0005-0000-0000-00008F000000}"/>
    <cellStyle name="60% - Cor2 2" xfId="145" xr:uid="{00000000-0005-0000-0000-000090000000}"/>
    <cellStyle name="60% - Cor3" xfId="146" xr:uid="{00000000-0005-0000-0000-000091000000}"/>
    <cellStyle name="60% - Cor3 2" xfId="147" xr:uid="{00000000-0005-0000-0000-000092000000}"/>
    <cellStyle name="60% - Cor4" xfId="148" xr:uid="{00000000-0005-0000-0000-000093000000}"/>
    <cellStyle name="60% - Cor4 2" xfId="149" xr:uid="{00000000-0005-0000-0000-000094000000}"/>
    <cellStyle name="60% - Cor5" xfId="150" xr:uid="{00000000-0005-0000-0000-000095000000}"/>
    <cellStyle name="60% - Cor5 2" xfId="151" xr:uid="{00000000-0005-0000-0000-000096000000}"/>
    <cellStyle name="60% - Cor6" xfId="152" xr:uid="{00000000-0005-0000-0000-000097000000}"/>
    <cellStyle name="60% - Cor6 2" xfId="153" xr:uid="{00000000-0005-0000-0000-000098000000}"/>
    <cellStyle name="60% - Ênfase1 2" xfId="154" xr:uid="{00000000-0005-0000-0000-000099000000}"/>
    <cellStyle name="60% - Ênfase1 3" xfId="155" xr:uid="{00000000-0005-0000-0000-00009A000000}"/>
    <cellStyle name="60% - Ênfase2 2" xfId="156" xr:uid="{00000000-0005-0000-0000-00009B000000}"/>
    <cellStyle name="60% - Ênfase2 3" xfId="157" xr:uid="{00000000-0005-0000-0000-00009C000000}"/>
    <cellStyle name="60% - Ênfase3 2" xfId="158" xr:uid="{00000000-0005-0000-0000-00009D000000}"/>
    <cellStyle name="60% - Ênfase3 2 2" xfId="159" xr:uid="{00000000-0005-0000-0000-00009E000000}"/>
    <cellStyle name="60% - Ênfase3 3" xfId="160" xr:uid="{00000000-0005-0000-0000-00009F000000}"/>
    <cellStyle name="60% - Ênfase4 2" xfId="161" xr:uid="{00000000-0005-0000-0000-0000A0000000}"/>
    <cellStyle name="60% - Ênfase4 2 2" xfId="162" xr:uid="{00000000-0005-0000-0000-0000A1000000}"/>
    <cellStyle name="60% - Ênfase4 3" xfId="163" xr:uid="{00000000-0005-0000-0000-0000A2000000}"/>
    <cellStyle name="60% - Ênfase5 2" xfId="164" xr:uid="{00000000-0005-0000-0000-0000A3000000}"/>
    <cellStyle name="60% - Ênfase5 3" xfId="165" xr:uid="{00000000-0005-0000-0000-0000A4000000}"/>
    <cellStyle name="60% - Ênfase6 2" xfId="166" xr:uid="{00000000-0005-0000-0000-0000A5000000}"/>
    <cellStyle name="60% - Ênfase6 2 2" xfId="167" xr:uid="{00000000-0005-0000-0000-0000A6000000}"/>
    <cellStyle name="60% - Ênfase6 3" xfId="168" xr:uid="{00000000-0005-0000-0000-0000A7000000}"/>
    <cellStyle name="Bom 2" xfId="169" xr:uid="{00000000-0005-0000-0000-0000A8000000}"/>
    <cellStyle name="Bom 3" xfId="170" xr:uid="{00000000-0005-0000-0000-0000A9000000}"/>
    <cellStyle name="Cabeçalho 1" xfId="171" xr:uid="{00000000-0005-0000-0000-0000AA000000}"/>
    <cellStyle name="Cabeçalho 1 2" xfId="172" xr:uid="{00000000-0005-0000-0000-0000AB000000}"/>
    <cellStyle name="Cabeçalho 2" xfId="173" xr:uid="{00000000-0005-0000-0000-0000AC000000}"/>
    <cellStyle name="Cabeçalho 2 2" xfId="174" xr:uid="{00000000-0005-0000-0000-0000AD000000}"/>
    <cellStyle name="Cabeçalho 3" xfId="175" xr:uid="{00000000-0005-0000-0000-0000AE000000}"/>
    <cellStyle name="Cabeçalho 3 2" xfId="176" xr:uid="{00000000-0005-0000-0000-0000AF000000}"/>
    <cellStyle name="Cabeçalho 4" xfId="177" xr:uid="{00000000-0005-0000-0000-0000B0000000}"/>
    <cellStyle name="Cabeçalho 4 2" xfId="178" xr:uid="{00000000-0005-0000-0000-0000B1000000}"/>
    <cellStyle name="Cálculo 2" xfId="179" xr:uid="{00000000-0005-0000-0000-0000B2000000}"/>
    <cellStyle name="Cálculo 2 2" xfId="180" xr:uid="{00000000-0005-0000-0000-0000B3000000}"/>
    <cellStyle name="Cálculo 2 2 2" xfId="181" xr:uid="{00000000-0005-0000-0000-0000B4000000}"/>
    <cellStyle name="Cálculo 2 2_CÁLCULO DE HORAS - tabela MARÇO 2014" xfId="182" xr:uid="{00000000-0005-0000-0000-0000B5000000}"/>
    <cellStyle name="Cálculo 2 3" xfId="183" xr:uid="{00000000-0005-0000-0000-0000B6000000}"/>
    <cellStyle name="Cálculo 2 3 2" xfId="184" xr:uid="{00000000-0005-0000-0000-0000B7000000}"/>
    <cellStyle name="Cálculo 2 3_CÁLCULO DE HORAS - tabela MARÇO 2014" xfId="185" xr:uid="{00000000-0005-0000-0000-0000B8000000}"/>
    <cellStyle name="Cálculo 2 4" xfId="186" xr:uid="{00000000-0005-0000-0000-0000B9000000}"/>
    <cellStyle name="Cálculo 2_AQPNG_ORC_R01_2013_11_22(OBRA COMPLETA) 29112013-2" xfId="187" xr:uid="{00000000-0005-0000-0000-0000BA000000}"/>
    <cellStyle name="Cálculo 3" xfId="188" xr:uid="{00000000-0005-0000-0000-0000BB000000}"/>
    <cellStyle name="Cálculo 3 2" xfId="189" xr:uid="{00000000-0005-0000-0000-0000BC000000}"/>
    <cellStyle name="Cálculo 3_CÁLCULO DE HORAS - tabela MARÇO 2014" xfId="190" xr:uid="{00000000-0005-0000-0000-0000BD000000}"/>
    <cellStyle name="category" xfId="191" xr:uid="{00000000-0005-0000-0000-0000BE000000}"/>
    <cellStyle name="Célula de Verificação 2" xfId="192" xr:uid="{00000000-0005-0000-0000-0000BF000000}"/>
    <cellStyle name="Célula de Verificação 3" xfId="193" xr:uid="{00000000-0005-0000-0000-0000C0000000}"/>
    <cellStyle name="Célula Ligada" xfId="194" xr:uid="{00000000-0005-0000-0000-0000C1000000}"/>
    <cellStyle name="Célula Ligada 2" xfId="195" xr:uid="{00000000-0005-0000-0000-0000C2000000}"/>
    <cellStyle name="Célula Vinculada 2" xfId="196" xr:uid="{00000000-0005-0000-0000-0000C3000000}"/>
    <cellStyle name="Célula Vinculada 3" xfId="197" xr:uid="{00000000-0005-0000-0000-0000C4000000}"/>
    <cellStyle name="Comma" xfId="198" xr:uid="{00000000-0005-0000-0000-0000C5000000}"/>
    <cellStyle name="Comma [0]_aola" xfId="199" xr:uid="{00000000-0005-0000-0000-0000C6000000}"/>
    <cellStyle name="Comma_5 Series SW" xfId="200" xr:uid="{00000000-0005-0000-0000-0000C7000000}"/>
    <cellStyle name="Comma0" xfId="201" xr:uid="{00000000-0005-0000-0000-0000C8000000}"/>
    <cellStyle name="Comma0 - Modelo1" xfId="202" xr:uid="{00000000-0005-0000-0000-0000C9000000}"/>
    <cellStyle name="Comma0 - Style1" xfId="203" xr:uid="{00000000-0005-0000-0000-0000CA000000}"/>
    <cellStyle name="Comma1 - Modelo2" xfId="204" xr:uid="{00000000-0005-0000-0000-0000CB000000}"/>
    <cellStyle name="Comma1 - Style2" xfId="205" xr:uid="{00000000-0005-0000-0000-0000CC000000}"/>
    <cellStyle name="Cor1" xfId="206" xr:uid="{00000000-0005-0000-0000-0000CD000000}"/>
    <cellStyle name="Cor1 2" xfId="207" xr:uid="{00000000-0005-0000-0000-0000CE000000}"/>
    <cellStyle name="Cor2" xfId="208" xr:uid="{00000000-0005-0000-0000-0000CF000000}"/>
    <cellStyle name="Cor2 2" xfId="209" xr:uid="{00000000-0005-0000-0000-0000D0000000}"/>
    <cellStyle name="Cor3" xfId="210" xr:uid="{00000000-0005-0000-0000-0000D1000000}"/>
    <cellStyle name="Cor3 2" xfId="211" xr:uid="{00000000-0005-0000-0000-0000D2000000}"/>
    <cellStyle name="Cor4" xfId="212" xr:uid="{00000000-0005-0000-0000-0000D3000000}"/>
    <cellStyle name="Cor4 2" xfId="213" xr:uid="{00000000-0005-0000-0000-0000D4000000}"/>
    <cellStyle name="Cor5" xfId="214" xr:uid="{00000000-0005-0000-0000-0000D5000000}"/>
    <cellStyle name="Cor5 2" xfId="215" xr:uid="{00000000-0005-0000-0000-0000D6000000}"/>
    <cellStyle name="Cor6" xfId="216" xr:uid="{00000000-0005-0000-0000-0000D7000000}"/>
    <cellStyle name="Cor6 2" xfId="217" xr:uid="{00000000-0005-0000-0000-0000D8000000}"/>
    <cellStyle name="Correcto" xfId="218" xr:uid="{00000000-0005-0000-0000-0000D9000000}"/>
    <cellStyle name="Correcto 2" xfId="219" xr:uid="{00000000-0005-0000-0000-0000DA000000}"/>
    <cellStyle name="Currency" xfId="220" xr:uid="{00000000-0005-0000-0000-0000DB000000}"/>
    <cellStyle name="Currency $" xfId="221" xr:uid="{00000000-0005-0000-0000-0000DC000000}"/>
    <cellStyle name="Currency [0]_1995" xfId="222" xr:uid="{00000000-0005-0000-0000-0000DD000000}"/>
    <cellStyle name="Currency_1995" xfId="223" xr:uid="{00000000-0005-0000-0000-0000DE000000}"/>
    <cellStyle name="Currency0" xfId="224" xr:uid="{00000000-0005-0000-0000-0000DF000000}"/>
    <cellStyle name="Date" xfId="225" xr:uid="{00000000-0005-0000-0000-0000E0000000}"/>
    <cellStyle name="Dia" xfId="226" xr:uid="{00000000-0005-0000-0000-0000E1000000}"/>
    <cellStyle name="Encabez1" xfId="227" xr:uid="{00000000-0005-0000-0000-0000E2000000}"/>
    <cellStyle name="Encabez2" xfId="228" xr:uid="{00000000-0005-0000-0000-0000E3000000}"/>
    <cellStyle name="Ênfase1 2" xfId="229" xr:uid="{00000000-0005-0000-0000-0000E4000000}"/>
    <cellStyle name="Ênfase1 3" xfId="230" xr:uid="{00000000-0005-0000-0000-0000E5000000}"/>
    <cellStyle name="Ênfase2 2" xfId="231" xr:uid="{00000000-0005-0000-0000-0000E6000000}"/>
    <cellStyle name="Ênfase2 3" xfId="232" xr:uid="{00000000-0005-0000-0000-0000E7000000}"/>
    <cellStyle name="Ênfase3 2" xfId="233" xr:uid="{00000000-0005-0000-0000-0000E8000000}"/>
    <cellStyle name="Ênfase3 3" xfId="234" xr:uid="{00000000-0005-0000-0000-0000E9000000}"/>
    <cellStyle name="Ênfase4 2" xfId="235" xr:uid="{00000000-0005-0000-0000-0000EA000000}"/>
    <cellStyle name="Ênfase4 3" xfId="236" xr:uid="{00000000-0005-0000-0000-0000EB000000}"/>
    <cellStyle name="Ênfase5 2" xfId="237" xr:uid="{00000000-0005-0000-0000-0000EC000000}"/>
    <cellStyle name="Ênfase5 3" xfId="238" xr:uid="{00000000-0005-0000-0000-0000ED000000}"/>
    <cellStyle name="Ênfase6 2" xfId="239" xr:uid="{00000000-0005-0000-0000-0000EE000000}"/>
    <cellStyle name="Ênfase6 3" xfId="240" xr:uid="{00000000-0005-0000-0000-0000EF000000}"/>
    <cellStyle name="Entrada 2" xfId="241" xr:uid="{00000000-0005-0000-0000-0000F0000000}"/>
    <cellStyle name="Entrada 2 2" xfId="242" xr:uid="{00000000-0005-0000-0000-0000F1000000}"/>
    <cellStyle name="Entrada 2 2 2" xfId="243" xr:uid="{00000000-0005-0000-0000-0000F2000000}"/>
    <cellStyle name="Entrada 2 2_CÁLCULO DE HORAS - tabela MARÇO 2014" xfId="244" xr:uid="{00000000-0005-0000-0000-0000F3000000}"/>
    <cellStyle name="Entrada 2 3" xfId="245" xr:uid="{00000000-0005-0000-0000-0000F4000000}"/>
    <cellStyle name="Entrada 2 3 2" xfId="246" xr:uid="{00000000-0005-0000-0000-0000F5000000}"/>
    <cellStyle name="Entrada 2 3_CÁLCULO DE HORAS - tabela MARÇO 2014" xfId="247" xr:uid="{00000000-0005-0000-0000-0000F6000000}"/>
    <cellStyle name="Entrada 2 4" xfId="248" xr:uid="{00000000-0005-0000-0000-0000F7000000}"/>
    <cellStyle name="Entrada 2_AQPNG_ORC_R01_2013_11_22(OBRA COMPLETA) 29112013-2" xfId="249" xr:uid="{00000000-0005-0000-0000-0000F8000000}"/>
    <cellStyle name="Entrada 3" xfId="250" xr:uid="{00000000-0005-0000-0000-0000F9000000}"/>
    <cellStyle name="Entrada 3 2" xfId="251" xr:uid="{00000000-0005-0000-0000-0000FA000000}"/>
    <cellStyle name="Entrada 3_CÁLCULO DE HORAS - tabela MARÇO 2014" xfId="252" xr:uid="{00000000-0005-0000-0000-0000FB000000}"/>
    <cellStyle name="ESPECM" xfId="253" xr:uid="{00000000-0005-0000-0000-0000FC000000}"/>
    <cellStyle name="Estilo 1" xfId="254" xr:uid="{00000000-0005-0000-0000-0000FD000000}"/>
    <cellStyle name="Estilo 1 2" xfId="255" xr:uid="{00000000-0005-0000-0000-0000FE000000}"/>
    <cellStyle name="Estilo 1_AQPNG_ORC_R01_2013_11_22(OBRA COMPLETA) 29112013-2" xfId="256" xr:uid="{00000000-0005-0000-0000-0000FF000000}"/>
    <cellStyle name="Euro" xfId="257" xr:uid="{00000000-0005-0000-0000-000000010000}"/>
    <cellStyle name="Excel Built-in Comma" xfId="258" xr:uid="{00000000-0005-0000-0000-000001010000}"/>
    <cellStyle name="Excel Built-in Comma 2" xfId="259" xr:uid="{00000000-0005-0000-0000-000002010000}"/>
    <cellStyle name="Excel Built-in Comma 2 2" xfId="260" xr:uid="{00000000-0005-0000-0000-000003010000}"/>
    <cellStyle name="Excel Built-in Comma 3" xfId="261" xr:uid="{00000000-0005-0000-0000-000004010000}"/>
    <cellStyle name="Excel Built-in Comma 4" xfId="262" xr:uid="{00000000-0005-0000-0000-000005010000}"/>
    <cellStyle name="Excel Built-in Comma 5" xfId="263" xr:uid="{00000000-0005-0000-0000-000006010000}"/>
    <cellStyle name="Excel Built-in Normal" xfId="264" xr:uid="{00000000-0005-0000-0000-000007010000}"/>
    <cellStyle name="Excel Built-in Normal 2" xfId="265" xr:uid="{00000000-0005-0000-0000-000008010000}"/>
    <cellStyle name="Excel Built-in Normal 2 2" xfId="266" xr:uid="{00000000-0005-0000-0000-000009010000}"/>
    <cellStyle name="Excel Built-in Normal 3" xfId="267" xr:uid="{00000000-0005-0000-0000-00000A010000}"/>
    <cellStyle name="Excel Built-in Normal 4" xfId="268" xr:uid="{00000000-0005-0000-0000-00000B010000}"/>
    <cellStyle name="Excel Built-in Normal 5" xfId="269" xr:uid="{00000000-0005-0000-0000-00000C010000}"/>
    <cellStyle name="Excel Built-in Normal_Planilha RETROFIT PALÁCIO - VRF  DEZEMBRO  2013 CRONOGRAMA 15 MESES _ R02 - 2" xfId="270" xr:uid="{00000000-0005-0000-0000-00000D010000}"/>
    <cellStyle name="F2" xfId="271" xr:uid="{00000000-0005-0000-0000-00000E010000}"/>
    <cellStyle name="F3" xfId="272" xr:uid="{00000000-0005-0000-0000-00000F010000}"/>
    <cellStyle name="F4" xfId="273" xr:uid="{00000000-0005-0000-0000-000010010000}"/>
    <cellStyle name="F5" xfId="274" xr:uid="{00000000-0005-0000-0000-000011010000}"/>
    <cellStyle name="F6" xfId="275" xr:uid="{00000000-0005-0000-0000-000012010000}"/>
    <cellStyle name="F7" xfId="276" xr:uid="{00000000-0005-0000-0000-000013010000}"/>
    <cellStyle name="F8" xfId="277" xr:uid="{00000000-0005-0000-0000-000014010000}"/>
    <cellStyle name="Fijo" xfId="278" xr:uid="{00000000-0005-0000-0000-000015010000}"/>
    <cellStyle name="Financiero" xfId="279" xr:uid="{00000000-0005-0000-0000-000016010000}"/>
    <cellStyle name="Fixed" xfId="280" xr:uid="{00000000-0005-0000-0000-000017010000}"/>
    <cellStyle name="Followed Hyperlink" xfId="281" xr:uid="{00000000-0005-0000-0000-000018010000}"/>
    <cellStyle name="Grey" xfId="282" xr:uid="{00000000-0005-0000-0000-000019010000}"/>
    <cellStyle name="HEADER" xfId="283" xr:uid="{00000000-0005-0000-0000-00001A010000}"/>
    <cellStyle name="Heading 1" xfId="284" xr:uid="{00000000-0005-0000-0000-00001B010000}"/>
    <cellStyle name="Heading 2" xfId="285" xr:uid="{00000000-0005-0000-0000-00001C010000}"/>
    <cellStyle name="Hiperlink 2" xfId="286" xr:uid="{00000000-0005-0000-0000-00001D010000}"/>
    <cellStyle name="Incorrecto" xfId="287" xr:uid="{00000000-0005-0000-0000-00001E010000}"/>
    <cellStyle name="Incorrecto 2" xfId="288" xr:uid="{00000000-0005-0000-0000-00001F010000}"/>
    <cellStyle name="Incorreto 2" xfId="289" xr:uid="{00000000-0005-0000-0000-000020010000}"/>
    <cellStyle name="Incorreto 3" xfId="290" xr:uid="{00000000-0005-0000-0000-000021010000}"/>
    <cellStyle name="Input [yellow]" xfId="291" xr:uid="{00000000-0005-0000-0000-000022010000}"/>
    <cellStyle name="Millares [0]_10 AVERIAS MASIVAS + ANT" xfId="292" xr:uid="{00000000-0005-0000-0000-000023010000}"/>
    <cellStyle name="Millares_10 AVERIAS MASIVAS + ANT" xfId="293" xr:uid="{00000000-0005-0000-0000-000024010000}"/>
    <cellStyle name="Model" xfId="294" xr:uid="{00000000-0005-0000-0000-000025010000}"/>
    <cellStyle name="Moeda" xfId="295" builtinId="4"/>
    <cellStyle name="Moeda 10" xfId="296" xr:uid="{00000000-0005-0000-0000-000027010000}"/>
    <cellStyle name="Moeda 11" xfId="297" xr:uid="{00000000-0005-0000-0000-000028010000}"/>
    <cellStyle name="Moeda 12" xfId="759" xr:uid="{F52E2B21-12A0-4FEC-A8FA-A3FC767844FE}"/>
    <cellStyle name="Moeda 2" xfId="298" xr:uid="{00000000-0005-0000-0000-000029010000}"/>
    <cellStyle name="Moeda 2 2" xfId="299" xr:uid="{00000000-0005-0000-0000-00002A010000}"/>
    <cellStyle name="Moeda 2 2 2" xfId="300" xr:uid="{00000000-0005-0000-0000-00002B010000}"/>
    <cellStyle name="Moeda 2 2 3" xfId="301" xr:uid="{00000000-0005-0000-0000-00002C010000}"/>
    <cellStyle name="Moeda 2 2 4" xfId="302" xr:uid="{00000000-0005-0000-0000-00002D010000}"/>
    <cellStyle name="Moeda 2 2_AQPNG_ORC_R01_2013_11_22(OBRA COMPLETA) 29112013-2" xfId="303" xr:uid="{00000000-0005-0000-0000-00002E010000}"/>
    <cellStyle name="Moeda 2 3" xfId="304" xr:uid="{00000000-0005-0000-0000-00002F010000}"/>
    <cellStyle name="Moeda 2 3 2" xfId="305" xr:uid="{00000000-0005-0000-0000-000030010000}"/>
    <cellStyle name="Moeda 2 3_AQPNG_ORC_R01_2013_11_22(OBRA COMPLETA) 29112013-2" xfId="306" xr:uid="{00000000-0005-0000-0000-000031010000}"/>
    <cellStyle name="Moeda 2 4" xfId="307" xr:uid="{00000000-0005-0000-0000-000032010000}"/>
    <cellStyle name="Moeda 2 5" xfId="308" xr:uid="{00000000-0005-0000-0000-000033010000}"/>
    <cellStyle name="Moeda 2_AQPNG_ORC_R01_2013_11_22(OBRA COMPLETA) 29112013-2" xfId="309" xr:uid="{00000000-0005-0000-0000-000034010000}"/>
    <cellStyle name="Moeda 3" xfId="310" xr:uid="{00000000-0005-0000-0000-000035010000}"/>
    <cellStyle name="Moeda 3 2" xfId="311" xr:uid="{00000000-0005-0000-0000-000036010000}"/>
    <cellStyle name="Moeda 3 2 2" xfId="312" xr:uid="{00000000-0005-0000-0000-000037010000}"/>
    <cellStyle name="Moeda 3 2_AQPNG_ORC_R01_2013_11_22(OBRA COMPLETA) 29112013-2" xfId="313" xr:uid="{00000000-0005-0000-0000-000038010000}"/>
    <cellStyle name="Moeda 3 3" xfId="314" xr:uid="{00000000-0005-0000-0000-000039010000}"/>
    <cellStyle name="Moeda 3 3 2" xfId="315" xr:uid="{00000000-0005-0000-0000-00003A010000}"/>
    <cellStyle name="Moeda 3 3_AQPNG_ORC_R01_2013_11_22(OBRA COMPLETA) 29112013-2" xfId="316" xr:uid="{00000000-0005-0000-0000-00003B010000}"/>
    <cellStyle name="Moeda 3 4" xfId="317" xr:uid="{00000000-0005-0000-0000-00003C010000}"/>
    <cellStyle name="Moeda 3_AQPNG_ORC_R01_2013_11_22(OBRA COMPLETA) 29112013-2" xfId="318" xr:uid="{00000000-0005-0000-0000-00003D010000}"/>
    <cellStyle name="Moeda 4" xfId="319" xr:uid="{00000000-0005-0000-0000-00003E010000}"/>
    <cellStyle name="Moeda 4 2" xfId="320" xr:uid="{00000000-0005-0000-0000-00003F010000}"/>
    <cellStyle name="Moeda 4 2 2" xfId="321" xr:uid="{00000000-0005-0000-0000-000040010000}"/>
    <cellStyle name="Moeda 4 2 2 2" xfId="322" xr:uid="{00000000-0005-0000-0000-000041010000}"/>
    <cellStyle name="Moeda 4 2 3" xfId="323" xr:uid="{00000000-0005-0000-0000-000042010000}"/>
    <cellStyle name="Moeda 4 2 4" xfId="324" xr:uid="{00000000-0005-0000-0000-000043010000}"/>
    <cellStyle name="Moeda 4 2_AQPNG_ORC_R01_2013_11_22(OBRA COMPLETA) 29112013-2" xfId="325" xr:uid="{00000000-0005-0000-0000-000044010000}"/>
    <cellStyle name="Moeda 4 3" xfId="326" xr:uid="{00000000-0005-0000-0000-000045010000}"/>
    <cellStyle name="Moeda 4 3 2" xfId="327" xr:uid="{00000000-0005-0000-0000-000046010000}"/>
    <cellStyle name="Moeda 4 3 3" xfId="328" xr:uid="{00000000-0005-0000-0000-000047010000}"/>
    <cellStyle name="Moeda 4 4" xfId="329" xr:uid="{00000000-0005-0000-0000-000048010000}"/>
    <cellStyle name="Moeda 4 5" xfId="330" xr:uid="{00000000-0005-0000-0000-000049010000}"/>
    <cellStyle name="Moeda 4_AQPNG_ORC_R01_2013_11_22(OBRA COMPLETA) 29112013-2" xfId="331" xr:uid="{00000000-0005-0000-0000-00004A010000}"/>
    <cellStyle name="Moeda 5" xfId="332" xr:uid="{00000000-0005-0000-0000-00004B010000}"/>
    <cellStyle name="Moeda 5 10" xfId="333" xr:uid="{00000000-0005-0000-0000-00004C010000}"/>
    <cellStyle name="Moeda 5 11" xfId="334" xr:uid="{00000000-0005-0000-0000-00004D010000}"/>
    <cellStyle name="Moeda 5 2" xfId="335" xr:uid="{00000000-0005-0000-0000-00004E010000}"/>
    <cellStyle name="Moeda 5 2 2" xfId="336" xr:uid="{00000000-0005-0000-0000-00004F010000}"/>
    <cellStyle name="Moeda 5 2 2 2" xfId="337" xr:uid="{00000000-0005-0000-0000-000050010000}"/>
    <cellStyle name="Moeda 5 2 2 3" xfId="338" xr:uid="{00000000-0005-0000-0000-000051010000}"/>
    <cellStyle name="Moeda 5 2 3" xfId="339" xr:uid="{00000000-0005-0000-0000-000052010000}"/>
    <cellStyle name="Moeda 5 2 3 2" xfId="340" xr:uid="{00000000-0005-0000-0000-000053010000}"/>
    <cellStyle name="Moeda 5 2 4" xfId="341" xr:uid="{00000000-0005-0000-0000-000054010000}"/>
    <cellStyle name="Moeda 5 2 5" xfId="342" xr:uid="{00000000-0005-0000-0000-000055010000}"/>
    <cellStyle name="Moeda 5 3" xfId="343" xr:uid="{00000000-0005-0000-0000-000056010000}"/>
    <cellStyle name="Moeda 5 3 2" xfId="344" xr:uid="{00000000-0005-0000-0000-000057010000}"/>
    <cellStyle name="Moeda 5 3 2 2" xfId="345" xr:uid="{00000000-0005-0000-0000-000058010000}"/>
    <cellStyle name="Moeda 5 3 3" xfId="346" xr:uid="{00000000-0005-0000-0000-000059010000}"/>
    <cellStyle name="Moeda 5 3 4" xfId="347" xr:uid="{00000000-0005-0000-0000-00005A010000}"/>
    <cellStyle name="Moeda 5 4" xfId="348" xr:uid="{00000000-0005-0000-0000-00005B010000}"/>
    <cellStyle name="Moeda 5 5" xfId="349" xr:uid="{00000000-0005-0000-0000-00005C010000}"/>
    <cellStyle name="Moeda 5 5 2" xfId="350" xr:uid="{00000000-0005-0000-0000-00005D010000}"/>
    <cellStyle name="Moeda 5 5 3" xfId="351" xr:uid="{00000000-0005-0000-0000-00005E010000}"/>
    <cellStyle name="Moeda 5 6" xfId="352" xr:uid="{00000000-0005-0000-0000-00005F010000}"/>
    <cellStyle name="Moeda 5 6 2" xfId="353" xr:uid="{00000000-0005-0000-0000-000060010000}"/>
    <cellStyle name="Moeda 5 6 3" xfId="354" xr:uid="{00000000-0005-0000-0000-000061010000}"/>
    <cellStyle name="Moeda 5 7" xfId="355" xr:uid="{00000000-0005-0000-0000-000062010000}"/>
    <cellStyle name="Moeda 5 7 2" xfId="356" xr:uid="{00000000-0005-0000-0000-000063010000}"/>
    <cellStyle name="Moeda 5 8" xfId="357" xr:uid="{00000000-0005-0000-0000-000064010000}"/>
    <cellStyle name="Moeda 5 8 2" xfId="358" xr:uid="{00000000-0005-0000-0000-000065010000}"/>
    <cellStyle name="Moeda 5 9" xfId="359" xr:uid="{00000000-0005-0000-0000-000066010000}"/>
    <cellStyle name="Moeda 5_AQPNG_ORC_R01_2013_11_22(OBRA COMPLETA) 29112013-2" xfId="360" xr:uid="{00000000-0005-0000-0000-000067010000}"/>
    <cellStyle name="Moeda 6" xfId="361" xr:uid="{00000000-0005-0000-0000-000068010000}"/>
    <cellStyle name="Moeda 6 2" xfId="362" xr:uid="{00000000-0005-0000-0000-000069010000}"/>
    <cellStyle name="Moeda 6 2 2" xfId="363" xr:uid="{00000000-0005-0000-0000-00006A010000}"/>
    <cellStyle name="Moeda 6 3" xfId="364" xr:uid="{00000000-0005-0000-0000-00006B010000}"/>
    <cellStyle name="Moeda 6 4" xfId="365" xr:uid="{00000000-0005-0000-0000-00006C010000}"/>
    <cellStyle name="Moeda 6_AQPNG_ORC_R01_2013_11_22(OBRA COMPLETA) 29112013-2" xfId="366" xr:uid="{00000000-0005-0000-0000-00006D010000}"/>
    <cellStyle name="Moeda 7" xfId="367" xr:uid="{00000000-0005-0000-0000-00006E010000}"/>
    <cellStyle name="Moeda 7 2" xfId="368" xr:uid="{00000000-0005-0000-0000-00006F010000}"/>
    <cellStyle name="Moeda 8" xfId="369" xr:uid="{00000000-0005-0000-0000-000070010000}"/>
    <cellStyle name="Moeda 8 2" xfId="370" xr:uid="{00000000-0005-0000-0000-000071010000}"/>
    <cellStyle name="Moeda 9" xfId="371" xr:uid="{00000000-0005-0000-0000-000072010000}"/>
    <cellStyle name="Moeda_pLANILHA DE BDI_MODELO v2_EXCEL" xfId="765" xr:uid="{8531F821-9569-47FF-ACD9-92B223F679CB}"/>
    <cellStyle name="Moneda [0]_10 AVERIAS MASIVAS + ANT" xfId="372" xr:uid="{00000000-0005-0000-0000-000073010000}"/>
    <cellStyle name="Moneda_10 AVERIAS MASIVAS + ANT" xfId="373" xr:uid="{00000000-0005-0000-0000-000074010000}"/>
    <cellStyle name="Monetario" xfId="374" xr:uid="{00000000-0005-0000-0000-000075010000}"/>
    <cellStyle name="Neutra 2" xfId="375" xr:uid="{00000000-0005-0000-0000-000076010000}"/>
    <cellStyle name="Neutra 3" xfId="376" xr:uid="{00000000-0005-0000-0000-000077010000}"/>
    <cellStyle name="Neutro" xfId="377" xr:uid="{00000000-0005-0000-0000-000078010000}"/>
    <cellStyle name="Neutro 2" xfId="378" xr:uid="{00000000-0005-0000-0000-000079010000}"/>
    <cellStyle name="no dec" xfId="379" xr:uid="{00000000-0005-0000-0000-00007A010000}"/>
    <cellStyle name="Normal" xfId="0" builtinId="0"/>
    <cellStyle name="Normal - Style1" xfId="380" xr:uid="{00000000-0005-0000-0000-00007C010000}"/>
    <cellStyle name="Normal 10" xfId="381" xr:uid="{00000000-0005-0000-0000-00007D010000}"/>
    <cellStyle name="Normal 10 2" xfId="382" xr:uid="{00000000-0005-0000-0000-00007E010000}"/>
    <cellStyle name="Normal 10 3" xfId="383" xr:uid="{00000000-0005-0000-0000-00007F010000}"/>
    <cellStyle name="Normal 10 3 2" xfId="384" xr:uid="{00000000-0005-0000-0000-000080010000}"/>
    <cellStyle name="Normal 10 4" xfId="385" xr:uid="{00000000-0005-0000-0000-000081010000}"/>
    <cellStyle name="Normal 10 5" xfId="386" xr:uid="{00000000-0005-0000-0000-000082010000}"/>
    <cellStyle name="Normal 10_AQPNG_ORC_R01_2013_11_22(OBRA COMPLETA) 29112013-2" xfId="387" xr:uid="{00000000-0005-0000-0000-000083010000}"/>
    <cellStyle name="Normal 11" xfId="388" xr:uid="{00000000-0005-0000-0000-000084010000}"/>
    <cellStyle name="Normal 11 2" xfId="389" xr:uid="{00000000-0005-0000-0000-000085010000}"/>
    <cellStyle name="Normal 11 2 2" xfId="390" xr:uid="{00000000-0005-0000-0000-000086010000}"/>
    <cellStyle name="Normal 11 3" xfId="391" xr:uid="{00000000-0005-0000-0000-000087010000}"/>
    <cellStyle name="Normal 11 4" xfId="392" xr:uid="{00000000-0005-0000-0000-000088010000}"/>
    <cellStyle name="Normal 11 5" xfId="393" xr:uid="{00000000-0005-0000-0000-000089010000}"/>
    <cellStyle name="Normal 11_AQPNG_ORC_R01_2013_11_22(OBRA COMPLETA) 29112013-2" xfId="394" xr:uid="{00000000-0005-0000-0000-00008A010000}"/>
    <cellStyle name="Normal 12" xfId="395" xr:uid="{00000000-0005-0000-0000-00008B010000}"/>
    <cellStyle name="Normal 12 2" xfId="396" xr:uid="{00000000-0005-0000-0000-00008C010000}"/>
    <cellStyle name="Normal 12 2 2" xfId="397" xr:uid="{00000000-0005-0000-0000-00008D010000}"/>
    <cellStyle name="Normal 12 2 3" xfId="398" xr:uid="{00000000-0005-0000-0000-00008E010000}"/>
    <cellStyle name="Normal 12 2_CÁLCULO DE HORAS - tabela MARÇO 2014" xfId="399" xr:uid="{00000000-0005-0000-0000-00008F010000}"/>
    <cellStyle name="Normal 12 3" xfId="400" xr:uid="{00000000-0005-0000-0000-000090010000}"/>
    <cellStyle name="Normal 12 3 2" xfId="401" xr:uid="{00000000-0005-0000-0000-000091010000}"/>
    <cellStyle name="Normal 12 3_CÁLCULO DE HORAS - tabela MARÇO 2014" xfId="402" xr:uid="{00000000-0005-0000-0000-000092010000}"/>
    <cellStyle name="Normal 12 4" xfId="403" xr:uid="{00000000-0005-0000-0000-000093010000}"/>
    <cellStyle name="Normal 12 5" xfId="404" xr:uid="{00000000-0005-0000-0000-000094010000}"/>
    <cellStyle name="Normal 12_AQPNG_ORC_R01_2013_11_22(OBRA COMPLETA) 29112013-2" xfId="405" xr:uid="{00000000-0005-0000-0000-000095010000}"/>
    <cellStyle name="Normal 13" xfId="406" xr:uid="{00000000-0005-0000-0000-000096010000}"/>
    <cellStyle name="Normal 14" xfId="407" xr:uid="{00000000-0005-0000-0000-000097010000}"/>
    <cellStyle name="Normal 15" xfId="408" xr:uid="{00000000-0005-0000-0000-000098010000}"/>
    <cellStyle name="Normal 16" xfId="409" xr:uid="{00000000-0005-0000-0000-000099010000}"/>
    <cellStyle name="Normal 17" xfId="410" xr:uid="{00000000-0005-0000-0000-00009A010000}"/>
    <cellStyle name="Normal 18" xfId="411" xr:uid="{00000000-0005-0000-0000-00009B010000}"/>
    <cellStyle name="Normal 19" xfId="412" xr:uid="{00000000-0005-0000-0000-00009C010000}"/>
    <cellStyle name="Normal 2" xfId="413" xr:uid="{00000000-0005-0000-0000-00009D010000}"/>
    <cellStyle name="Normal 2 2" xfId="414" xr:uid="{00000000-0005-0000-0000-00009E010000}"/>
    <cellStyle name="Normal 2 2 2" xfId="415" xr:uid="{00000000-0005-0000-0000-00009F010000}"/>
    <cellStyle name="Normal 2 2 3" xfId="416" xr:uid="{00000000-0005-0000-0000-0000A0010000}"/>
    <cellStyle name="Normal 2 2 3 2" xfId="417" xr:uid="{00000000-0005-0000-0000-0000A1010000}"/>
    <cellStyle name="Normal 2 2 4" xfId="418" xr:uid="{00000000-0005-0000-0000-0000A2010000}"/>
    <cellStyle name="Normal 2 2 4 2" xfId="419" xr:uid="{00000000-0005-0000-0000-0000A3010000}"/>
    <cellStyle name="Normal 2 2 5" xfId="420" xr:uid="{00000000-0005-0000-0000-0000A4010000}"/>
    <cellStyle name="Normal 2 2 6" xfId="421" xr:uid="{00000000-0005-0000-0000-0000A5010000}"/>
    <cellStyle name="Normal 2 2 7" xfId="422" xr:uid="{00000000-0005-0000-0000-0000A6010000}"/>
    <cellStyle name="Normal 2 2_CEEP BANDEIRANTES - REV. SUELY" xfId="423" xr:uid="{00000000-0005-0000-0000-0000A7010000}"/>
    <cellStyle name="Normal 2 3" xfId="424" xr:uid="{00000000-0005-0000-0000-0000A8010000}"/>
    <cellStyle name="Normal 2 3 2" xfId="425" xr:uid="{00000000-0005-0000-0000-0000A9010000}"/>
    <cellStyle name="Normal 2 3 2 2" xfId="426" xr:uid="{00000000-0005-0000-0000-0000AA010000}"/>
    <cellStyle name="Normal 2 3 2 3" xfId="427" xr:uid="{00000000-0005-0000-0000-0000AB010000}"/>
    <cellStyle name="Normal 2 3 3" xfId="428" xr:uid="{00000000-0005-0000-0000-0000AC010000}"/>
    <cellStyle name="Normal 2 3 4" xfId="429" xr:uid="{00000000-0005-0000-0000-0000AD010000}"/>
    <cellStyle name="Normal 2 4" xfId="430" xr:uid="{00000000-0005-0000-0000-0000AE010000}"/>
    <cellStyle name="Normal 2 4 2" xfId="431" xr:uid="{00000000-0005-0000-0000-0000AF010000}"/>
    <cellStyle name="Normal 2 5" xfId="432" xr:uid="{00000000-0005-0000-0000-0000B0010000}"/>
    <cellStyle name="Normal 2 6" xfId="433" xr:uid="{00000000-0005-0000-0000-0000B1010000}"/>
    <cellStyle name="Normal 2_0130.02.IMUNIZAÇÃO SGA_PLANILHA ORÇAMENTARIA.R05" xfId="434" xr:uid="{00000000-0005-0000-0000-0000B2010000}"/>
    <cellStyle name="Normal 20" xfId="435" xr:uid="{00000000-0005-0000-0000-0000B3010000}"/>
    <cellStyle name="Normal 21" xfId="436" xr:uid="{00000000-0005-0000-0000-0000B4010000}"/>
    <cellStyle name="Normal 22" xfId="437" xr:uid="{00000000-0005-0000-0000-0000B5010000}"/>
    <cellStyle name="Normal 23" xfId="438" xr:uid="{00000000-0005-0000-0000-0000B6010000}"/>
    <cellStyle name="Normal 24" xfId="439" xr:uid="{00000000-0005-0000-0000-0000B7010000}"/>
    <cellStyle name="Normal 25" xfId="440" xr:uid="{00000000-0005-0000-0000-0000B8010000}"/>
    <cellStyle name="Normal 26" xfId="441" xr:uid="{00000000-0005-0000-0000-0000B9010000}"/>
    <cellStyle name="Normal 27" xfId="442" xr:uid="{00000000-0005-0000-0000-0000BA010000}"/>
    <cellStyle name="Normal 28" xfId="757" xr:uid="{2603B2B0-5A54-4230-93D9-1794D580C198}"/>
    <cellStyle name="Normal 29" xfId="756" xr:uid="{00000000-0005-0000-0000-0000BB010000}"/>
    <cellStyle name="Normal 3" xfId="443" xr:uid="{00000000-0005-0000-0000-0000BC010000}"/>
    <cellStyle name="Normal 3 2" xfId="444" xr:uid="{00000000-0005-0000-0000-0000BD010000}"/>
    <cellStyle name="Normal 3 3" xfId="445" xr:uid="{00000000-0005-0000-0000-0000BE010000}"/>
    <cellStyle name="Normal 3 3 2" xfId="446" xr:uid="{00000000-0005-0000-0000-0000BF010000}"/>
    <cellStyle name="Normal 3 4" xfId="447" xr:uid="{00000000-0005-0000-0000-0000C0010000}"/>
    <cellStyle name="Normal 3 5" xfId="448" xr:uid="{00000000-0005-0000-0000-0000C1010000}"/>
    <cellStyle name="Normal 3 6" xfId="449" xr:uid="{00000000-0005-0000-0000-0000C2010000}"/>
    <cellStyle name="Normal 3_Planilha RETROFIT PALÁCIO - VRF  DEZEMBRO  2013 CRONOGRAMA 15 MESES _ R02 - 2" xfId="450" xr:uid="{00000000-0005-0000-0000-0000C3010000}"/>
    <cellStyle name="Normal 30" xfId="758" xr:uid="{F8266302-831E-4FDB-ABFD-7197FCAF61F0}"/>
    <cellStyle name="Normal 31" xfId="761" xr:uid="{ECA710BD-CD1C-4BE7-B446-E5E41AB4646B}"/>
    <cellStyle name="Normal 31 2" xfId="762" xr:uid="{8F34593F-67CE-44DE-AA03-4B3BA1072898}"/>
    <cellStyle name="Normal 32" xfId="451" xr:uid="{00000000-0005-0000-0000-0000C4010000}"/>
    <cellStyle name="Normal 4" xfId="452" xr:uid="{00000000-0005-0000-0000-0000C5010000}"/>
    <cellStyle name="Normal 4 10" xfId="453" xr:uid="{00000000-0005-0000-0000-0000C6010000}"/>
    <cellStyle name="Normal 4 2" xfId="454" xr:uid="{00000000-0005-0000-0000-0000C7010000}"/>
    <cellStyle name="Normal 4 3" xfId="455" xr:uid="{00000000-0005-0000-0000-0000C8010000}"/>
    <cellStyle name="Normal 4 3 2" xfId="456" xr:uid="{00000000-0005-0000-0000-0000C9010000}"/>
    <cellStyle name="Normal 4 3 2 2" xfId="457" xr:uid="{00000000-0005-0000-0000-0000CA010000}"/>
    <cellStyle name="Normal 4 3 3" xfId="458" xr:uid="{00000000-0005-0000-0000-0000CB010000}"/>
    <cellStyle name="Normal 4 3 4" xfId="459" xr:uid="{00000000-0005-0000-0000-0000CC010000}"/>
    <cellStyle name="Normal 4 3_AQPNG_ORC_R01_2013_11_22(OBRA COMPLETA) 29112013-2" xfId="460" xr:uid="{00000000-0005-0000-0000-0000CD010000}"/>
    <cellStyle name="Normal 4 4" xfId="461" xr:uid="{00000000-0005-0000-0000-0000CE010000}"/>
    <cellStyle name="Normal 4 4 2" xfId="462" xr:uid="{00000000-0005-0000-0000-0000CF010000}"/>
    <cellStyle name="Normal 4 5" xfId="463" xr:uid="{00000000-0005-0000-0000-0000D0010000}"/>
    <cellStyle name="Normal 4 6" xfId="464" xr:uid="{00000000-0005-0000-0000-0000D1010000}"/>
    <cellStyle name="Normal 4 7" xfId="465" xr:uid="{00000000-0005-0000-0000-0000D2010000}"/>
    <cellStyle name="Normal 4 8" xfId="466" xr:uid="{00000000-0005-0000-0000-0000D3010000}"/>
    <cellStyle name="Normal 4_CEEP BANDEIRANTES - REV. SUELY" xfId="467" xr:uid="{00000000-0005-0000-0000-0000D4010000}"/>
    <cellStyle name="Normal 40" xfId="468" xr:uid="{00000000-0005-0000-0000-0000D5010000}"/>
    <cellStyle name="Normal 44" xfId="469" xr:uid="{00000000-0005-0000-0000-0000D6010000}"/>
    <cellStyle name="Normal 5" xfId="470" xr:uid="{00000000-0005-0000-0000-0000D7010000}"/>
    <cellStyle name="Normal 5 2" xfId="471" xr:uid="{00000000-0005-0000-0000-0000D8010000}"/>
    <cellStyle name="Normal 5 3" xfId="472" xr:uid="{00000000-0005-0000-0000-0000D9010000}"/>
    <cellStyle name="Normal 5 4" xfId="473" xr:uid="{00000000-0005-0000-0000-0000DA010000}"/>
    <cellStyle name="Normal 6" xfId="474" xr:uid="{00000000-0005-0000-0000-0000DB010000}"/>
    <cellStyle name="Normal 6 2" xfId="475" xr:uid="{00000000-0005-0000-0000-0000DC010000}"/>
    <cellStyle name="Normal 6 2 2" xfId="476" xr:uid="{00000000-0005-0000-0000-0000DD010000}"/>
    <cellStyle name="Normal 6 3" xfId="477" xr:uid="{00000000-0005-0000-0000-0000DE010000}"/>
    <cellStyle name="Normal 6_Cópia de CEEP INDÍGENA DO PARANÁ  - LICITAÇÃO" xfId="478" xr:uid="{00000000-0005-0000-0000-0000DF010000}"/>
    <cellStyle name="Normal 7" xfId="479" xr:uid="{00000000-0005-0000-0000-0000E0010000}"/>
    <cellStyle name="Normal 7 2" xfId="480" xr:uid="{00000000-0005-0000-0000-0000E1010000}"/>
    <cellStyle name="Normal 8" xfId="481" xr:uid="{00000000-0005-0000-0000-0000E2010000}"/>
    <cellStyle name="Normal 8 2" xfId="482" xr:uid="{00000000-0005-0000-0000-0000E3010000}"/>
    <cellStyle name="Normal 8 3" xfId="483" xr:uid="{00000000-0005-0000-0000-0000E4010000}"/>
    <cellStyle name="Normal 9" xfId="484" xr:uid="{00000000-0005-0000-0000-0000E5010000}"/>
    <cellStyle name="Normal 9 2" xfId="485" xr:uid="{00000000-0005-0000-0000-0000E6010000}"/>
    <cellStyle name="Normal 9 3" xfId="486" xr:uid="{00000000-0005-0000-0000-0000E7010000}"/>
    <cellStyle name="Normal 9_AQPNG_ORC_R01_2013_11_22(OBRA COMPLETA) 29112013-2" xfId="487" xr:uid="{00000000-0005-0000-0000-0000E8010000}"/>
    <cellStyle name="Normal_ELETRICA_2" xfId="488" xr:uid="{00000000-0005-0000-0000-0000E9010000}"/>
    <cellStyle name="Normal_pLANILHA DE BDI_MODELO v2_EXCEL" xfId="764" xr:uid="{C2D90E7D-C81F-436D-9DBF-40C65F029322}"/>
    <cellStyle name="Nota 2" xfId="489" xr:uid="{00000000-0005-0000-0000-0000EA010000}"/>
    <cellStyle name="Nota 2 2" xfId="490" xr:uid="{00000000-0005-0000-0000-0000EB010000}"/>
    <cellStyle name="Nota 2 2 2" xfId="491" xr:uid="{00000000-0005-0000-0000-0000EC010000}"/>
    <cellStyle name="Nota 2 2_CÁLCULO DE HORAS - tabela MARÇO 2014" xfId="492" xr:uid="{00000000-0005-0000-0000-0000ED010000}"/>
    <cellStyle name="Nota 2 3" xfId="493" xr:uid="{00000000-0005-0000-0000-0000EE010000}"/>
    <cellStyle name="Nota 2 3 2" xfId="494" xr:uid="{00000000-0005-0000-0000-0000EF010000}"/>
    <cellStyle name="Nota 2 3_CÁLCULO DE HORAS - tabela MARÇO 2014" xfId="495" xr:uid="{00000000-0005-0000-0000-0000F0010000}"/>
    <cellStyle name="Nota 2 4" xfId="496" xr:uid="{00000000-0005-0000-0000-0000F1010000}"/>
    <cellStyle name="Nota 2_AQPNG_ORC_R01_2013_11_22(OBRA COMPLETA) 29112013-2" xfId="497" xr:uid="{00000000-0005-0000-0000-0000F2010000}"/>
    <cellStyle name="Nota 3" xfId="498" xr:uid="{00000000-0005-0000-0000-0000F3010000}"/>
    <cellStyle name="Nota 3 2" xfId="499" xr:uid="{00000000-0005-0000-0000-0000F4010000}"/>
    <cellStyle name="Nota 3_CÁLCULO DE HORAS - tabela MARÇO 2014" xfId="500" xr:uid="{00000000-0005-0000-0000-0000F5010000}"/>
    <cellStyle name="Nota 4" xfId="501" xr:uid="{00000000-0005-0000-0000-0000F6010000}"/>
    <cellStyle name="Nota 5" xfId="502" xr:uid="{00000000-0005-0000-0000-0000F7010000}"/>
    <cellStyle name="Nota 6" xfId="503" xr:uid="{00000000-0005-0000-0000-0000F8010000}"/>
    <cellStyle name="Nota 6 2" xfId="504" xr:uid="{00000000-0005-0000-0000-0000F9010000}"/>
    <cellStyle name="Percent" xfId="505" xr:uid="{00000000-0005-0000-0000-0000FA010000}"/>
    <cellStyle name="Percent [2]" xfId="506" xr:uid="{00000000-0005-0000-0000-0000FB010000}"/>
    <cellStyle name="Percentagem 2" xfId="507" xr:uid="{00000000-0005-0000-0000-0000FC010000}"/>
    <cellStyle name="Percentagem 2 2" xfId="508" xr:uid="{00000000-0005-0000-0000-0000FD010000}"/>
    <cellStyle name="Percentagem 2 3" xfId="509" xr:uid="{00000000-0005-0000-0000-0000FE010000}"/>
    <cellStyle name="Percentagem 2_AQPNG_ORC_R01_2013_11_22(OBRA COMPLETA) 29112013-2" xfId="510" xr:uid="{00000000-0005-0000-0000-0000FF010000}"/>
    <cellStyle name="Percentagem 3" xfId="511" xr:uid="{00000000-0005-0000-0000-000000020000}"/>
    <cellStyle name="Percentagem 3 2" xfId="512" xr:uid="{00000000-0005-0000-0000-000001020000}"/>
    <cellStyle name="Percentagem 3_AQPNG_ORC_R01_2013_11_22(OBRA COMPLETA) 29112013-2" xfId="513" xr:uid="{00000000-0005-0000-0000-000002020000}"/>
    <cellStyle name="Percentagem 4" xfId="514" xr:uid="{00000000-0005-0000-0000-000003020000}"/>
    <cellStyle name="Percentagem 4 2" xfId="515" xr:uid="{00000000-0005-0000-0000-000004020000}"/>
    <cellStyle name="Percentagem 4_AQPNG_ORC_R01_2013_11_22(OBRA COMPLETA) 29112013-2" xfId="516" xr:uid="{00000000-0005-0000-0000-000005020000}"/>
    <cellStyle name="PLANILHA ANALITICA" xfId="517" xr:uid="{00000000-0005-0000-0000-000006020000}"/>
    <cellStyle name="PLANILHA ANALITICA 2" xfId="518" xr:uid="{00000000-0005-0000-0000-000007020000}"/>
    <cellStyle name="PLANILHA ANALITICA_AQPNG_ORC_R01_2013_11_22(OBRA COMPLETA) 29112013-2" xfId="519" xr:uid="{00000000-0005-0000-0000-000008020000}"/>
    <cellStyle name="planilhas" xfId="520" xr:uid="{00000000-0005-0000-0000-000009020000}"/>
    <cellStyle name="Porcentagem 2" xfId="521" xr:uid="{00000000-0005-0000-0000-00000B020000}"/>
    <cellStyle name="Porcentagem 2 10" xfId="522" xr:uid="{00000000-0005-0000-0000-00000C020000}"/>
    <cellStyle name="Porcentagem 2 2" xfId="523" xr:uid="{00000000-0005-0000-0000-00000D020000}"/>
    <cellStyle name="Porcentagem 2 2 2" xfId="524" xr:uid="{00000000-0005-0000-0000-00000E020000}"/>
    <cellStyle name="Porcentagem 2 2_AQPNG_ORC_R01_2013_11_22(OBRA COMPLETA) 29112013-2" xfId="525" xr:uid="{00000000-0005-0000-0000-00000F020000}"/>
    <cellStyle name="Porcentagem 2 3" xfId="526" xr:uid="{00000000-0005-0000-0000-000010020000}"/>
    <cellStyle name="Porcentagem 2 3 2" xfId="527" xr:uid="{00000000-0005-0000-0000-000011020000}"/>
    <cellStyle name="Porcentagem 2 3_AQPNG_ORC_R01_2013_11_22(OBRA COMPLETA) 29112013-2" xfId="528" xr:uid="{00000000-0005-0000-0000-000012020000}"/>
    <cellStyle name="Porcentagem 2 4" xfId="529" xr:uid="{00000000-0005-0000-0000-000013020000}"/>
    <cellStyle name="Porcentagem 2 4 2" xfId="530" xr:uid="{00000000-0005-0000-0000-000014020000}"/>
    <cellStyle name="Porcentagem 2 4_AQPNG_ORC_R01_2013_11_22(OBRA COMPLETA) 29112013-2" xfId="531" xr:uid="{00000000-0005-0000-0000-000015020000}"/>
    <cellStyle name="Porcentagem 2 5" xfId="532" xr:uid="{00000000-0005-0000-0000-000016020000}"/>
    <cellStyle name="Porcentagem 2 5 2" xfId="533" xr:uid="{00000000-0005-0000-0000-000017020000}"/>
    <cellStyle name="Porcentagem 2 5_AQPNG_ORC_R01_2013_11_22(OBRA COMPLETA) 29112013-2" xfId="534" xr:uid="{00000000-0005-0000-0000-000018020000}"/>
    <cellStyle name="Porcentagem 2 6" xfId="535" xr:uid="{00000000-0005-0000-0000-000019020000}"/>
    <cellStyle name="Porcentagem 2 6 2" xfId="536" xr:uid="{00000000-0005-0000-0000-00001A020000}"/>
    <cellStyle name="Porcentagem 2 7" xfId="537" xr:uid="{00000000-0005-0000-0000-00001B020000}"/>
    <cellStyle name="Porcentagem 2 8" xfId="538" xr:uid="{00000000-0005-0000-0000-00001C020000}"/>
    <cellStyle name="Porcentagem 2 9" xfId="539" xr:uid="{00000000-0005-0000-0000-00001D020000}"/>
    <cellStyle name="Porcentagem 2_AQPNG_ORC_R01_2013_11_22(OBRA COMPLETA) 29112013-2" xfId="540" xr:uid="{00000000-0005-0000-0000-00001E020000}"/>
    <cellStyle name="Porcentagem 3" xfId="541" xr:uid="{00000000-0005-0000-0000-00001F020000}"/>
    <cellStyle name="Porcentagem 3 2" xfId="542" xr:uid="{00000000-0005-0000-0000-000020020000}"/>
    <cellStyle name="Porcentagem 3 3" xfId="543" xr:uid="{00000000-0005-0000-0000-000021020000}"/>
    <cellStyle name="Porcentagem 3 4" xfId="544" xr:uid="{00000000-0005-0000-0000-000022020000}"/>
    <cellStyle name="Porcentagem 3_AQPNG_ORC_R01_2013_11_22(OBRA COMPLETA) 29112013-2" xfId="545" xr:uid="{00000000-0005-0000-0000-000023020000}"/>
    <cellStyle name="Porcentagem 4" xfId="546" xr:uid="{00000000-0005-0000-0000-000024020000}"/>
    <cellStyle name="Porcentagem 4 2" xfId="547" xr:uid="{00000000-0005-0000-0000-000025020000}"/>
    <cellStyle name="Porcentagem 4 2 2" xfId="548" xr:uid="{00000000-0005-0000-0000-000026020000}"/>
    <cellStyle name="Porcentagem 4 3" xfId="549" xr:uid="{00000000-0005-0000-0000-000027020000}"/>
    <cellStyle name="Porcentagem 4 4" xfId="550" xr:uid="{00000000-0005-0000-0000-000028020000}"/>
    <cellStyle name="Porcentagem 4 5" xfId="551" xr:uid="{00000000-0005-0000-0000-000029020000}"/>
    <cellStyle name="Porcentagem 4_AQPNG_ORC_R01_2013_11_22(OBRA COMPLETA) 29112013-2" xfId="552" xr:uid="{00000000-0005-0000-0000-00002A020000}"/>
    <cellStyle name="Porcentagem 5" xfId="553" xr:uid="{00000000-0005-0000-0000-00002B020000}"/>
    <cellStyle name="Porcentagem 6" xfId="760" xr:uid="{3215058C-F431-4348-A077-2EAC4CA3B526}"/>
    <cellStyle name="Porcentagem 9" xfId="766" xr:uid="{8D39CE00-E7C9-4784-8AFE-076CF94AF795}"/>
    <cellStyle name="Porcentagem_pLANILHA DE BDI_MODELO v2_EXCEL" xfId="763" xr:uid="{8114801D-9EDB-4FA0-AAA8-9DB583D8E1C6}"/>
    <cellStyle name="Porcentaje" xfId="554" xr:uid="{00000000-0005-0000-0000-00002C020000}"/>
    <cellStyle name="RM" xfId="555" xr:uid="{00000000-0005-0000-0000-00002D020000}"/>
    <cellStyle name="Saída 2" xfId="556" xr:uid="{00000000-0005-0000-0000-00002E020000}"/>
    <cellStyle name="Saída 2 2" xfId="557" xr:uid="{00000000-0005-0000-0000-00002F020000}"/>
    <cellStyle name="Saída 2 2 2" xfId="558" xr:uid="{00000000-0005-0000-0000-000030020000}"/>
    <cellStyle name="Saída 2 2_CÁLCULO DE HORAS - tabela MARÇO 2014" xfId="559" xr:uid="{00000000-0005-0000-0000-000031020000}"/>
    <cellStyle name="Saída 2 3" xfId="560" xr:uid="{00000000-0005-0000-0000-000032020000}"/>
    <cellStyle name="Saída 2 3 2" xfId="561" xr:uid="{00000000-0005-0000-0000-000033020000}"/>
    <cellStyle name="Saída 2 3_CÁLCULO DE HORAS - tabela MARÇO 2014" xfId="562" xr:uid="{00000000-0005-0000-0000-000034020000}"/>
    <cellStyle name="Saída 2 4" xfId="563" xr:uid="{00000000-0005-0000-0000-000035020000}"/>
    <cellStyle name="Saída 2_AQPNG_ORC_R01_2013_11_22(OBRA COMPLETA) 29112013-2" xfId="564" xr:uid="{00000000-0005-0000-0000-000036020000}"/>
    <cellStyle name="Saída 3" xfId="565" xr:uid="{00000000-0005-0000-0000-000037020000}"/>
    <cellStyle name="Saída 3 2" xfId="566" xr:uid="{00000000-0005-0000-0000-000038020000}"/>
    <cellStyle name="Saída 3_CÁLCULO DE HORAS - tabela MARÇO 2014" xfId="567" xr:uid="{00000000-0005-0000-0000-000039020000}"/>
    <cellStyle name="Separador de m" xfId="568" xr:uid="{00000000-0005-0000-0000-00003A020000}"/>
    <cellStyle name="Separador de milhares 2" xfId="569" xr:uid="{00000000-0005-0000-0000-00003B020000}"/>
    <cellStyle name="Separador de milhares 2 10" xfId="570" xr:uid="{00000000-0005-0000-0000-00003C020000}"/>
    <cellStyle name="Separador de milhares 2 10 2" xfId="571" xr:uid="{00000000-0005-0000-0000-00003D020000}"/>
    <cellStyle name="Separador de milhares 2 10 2 2" xfId="572" xr:uid="{00000000-0005-0000-0000-00003E020000}"/>
    <cellStyle name="Separador de milhares 2 2" xfId="573" xr:uid="{00000000-0005-0000-0000-00003F020000}"/>
    <cellStyle name="Separador de milhares 2 2 2" xfId="574" xr:uid="{00000000-0005-0000-0000-000040020000}"/>
    <cellStyle name="Separador de milhares 2 2_AQPNG_ORC_R01_2013_11_22(OBRA COMPLETA) 29112013-2" xfId="575" xr:uid="{00000000-0005-0000-0000-000041020000}"/>
    <cellStyle name="Separador de milhares 2 3" xfId="576" xr:uid="{00000000-0005-0000-0000-000042020000}"/>
    <cellStyle name="Separador de milhares 2 3 2" xfId="577" xr:uid="{00000000-0005-0000-0000-000043020000}"/>
    <cellStyle name="Separador de milhares 2 3_AQPNG_ORC_R01_2013_11_22(OBRA COMPLETA) 29112013-2" xfId="578" xr:uid="{00000000-0005-0000-0000-000044020000}"/>
    <cellStyle name="Separador de milhares 2 4" xfId="579" xr:uid="{00000000-0005-0000-0000-000045020000}"/>
    <cellStyle name="Separador de milhares 2 4 2" xfId="580" xr:uid="{00000000-0005-0000-0000-000046020000}"/>
    <cellStyle name="Separador de milhares 2 4_AQPNG_ORC_R01_2013_11_22(OBRA COMPLETA) 29112013-2" xfId="581" xr:uid="{00000000-0005-0000-0000-000047020000}"/>
    <cellStyle name="Separador de milhares 2 5" xfId="582" xr:uid="{00000000-0005-0000-0000-000048020000}"/>
    <cellStyle name="Separador de milhares 2 5 2" xfId="583" xr:uid="{00000000-0005-0000-0000-000049020000}"/>
    <cellStyle name="Separador de milhares 2 5 2 2" xfId="584" xr:uid="{00000000-0005-0000-0000-00004A020000}"/>
    <cellStyle name="Separador de milhares 2 5 3" xfId="585" xr:uid="{00000000-0005-0000-0000-00004B020000}"/>
    <cellStyle name="Separador de milhares 2 5_AQPNG_ORC_R01_2013_11_22(OBRA COMPLETA) 29112013-2" xfId="586" xr:uid="{00000000-0005-0000-0000-00004C020000}"/>
    <cellStyle name="Separador de milhares 2 6" xfId="587" xr:uid="{00000000-0005-0000-0000-00004D020000}"/>
    <cellStyle name="Separador de milhares 2 6 2" xfId="588" xr:uid="{00000000-0005-0000-0000-00004E020000}"/>
    <cellStyle name="Separador de milhares 2 6 3" xfId="589" xr:uid="{00000000-0005-0000-0000-00004F020000}"/>
    <cellStyle name="Separador de milhares 2 7" xfId="590" xr:uid="{00000000-0005-0000-0000-000050020000}"/>
    <cellStyle name="Separador de milhares 2 7 2" xfId="591" xr:uid="{00000000-0005-0000-0000-000051020000}"/>
    <cellStyle name="Separador de milhares 2 7 2 2" xfId="592" xr:uid="{00000000-0005-0000-0000-000052020000}"/>
    <cellStyle name="Separador de milhares 2 8" xfId="593" xr:uid="{00000000-0005-0000-0000-000053020000}"/>
    <cellStyle name="Separador de milhares 2 8 2" xfId="594" xr:uid="{00000000-0005-0000-0000-000054020000}"/>
    <cellStyle name="Separador de milhares 2 8 2 2" xfId="595" xr:uid="{00000000-0005-0000-0000-000055020000}"/>
    <cellStyle name="Separador de milhares 2 9" xfId="596" xr:uid="{00000000-0005-0000-0000-000056020000}"/>
    <cellStyle name="Separador de milhares 2 9 2" xfId="597" xr:uid="{00000000-0005-0000-0000-000057020000}"/>
    <cellStyle name="Separador de milhares 2 9 2 2" xfId="598" xr:uid="{00000000-0005-0000-0000-000058020000}"/>
    <cellStyle name="Separador de milhares 2_AQPNG_ORC_R01_2013_11_22(OBRA COMPLETA) 29112013-2" xfId="599" xr:uid="{00000000-0005-0000-0000-000059020000}"/>
    <cellStyle name="Separador de milhares 3" xfId="600" xr:uid="{00000000-0005-0000-0000-00005A020000}"/>
    <cellStyle name="Separador de milhares 3 2" xfId="601" xr:uid="{00000000-0005-0000-0000-00005B020000}"/>
    <cellStyle name="Separador de milhares 3 2 2" xfId="602" xr:uid="{00000000-0005-0000-0000-00005C020000}"/>
    <cellStyle name="Separador de milhares 3 2 3" xfId="603" xr:uid="{00000000-0005-0000-0000-00005D020000}"/>
    <cellStyle name="Separador de milhares 3 2 4" xfId="604" xr:uid="{00000000-0005-0000-0000-00005E020000}"/>
    <cellStyle name="Separador de milhares 3 2_AQPNG_ORC_R01_2013_11_22(OBRA COMPLETA) 29112013-2" xfId="605" xr:uid="{00000000-0005-0000-0000-00005F020000}"/>
    <cellStyle name="Separador de milhares 3 3" xfId="606" xr:uid="{00000000-0005-0000-0000-000060020000}"/>
    <cellStyle name="Separador de milhares 3 3 2" xfId="607" xr:uid="{00000000-0005-0000-0000-000061020000}"/>
    <cellStyle name="Separador de milhares 3 3_AQPNG_ORC_R01_2013_11_22(OBRA COMPLETA) 29112013-2" xfId="608" xr:uid="{00000000-0005-0000-0000-000062020000}"/>
    <cellStyle name="Separador de milhares 3 4" xfId="609" xr:uid="{00000000-0005-0000-0000-000063020000}"/>
    <cellStyle name="Separador de milhares 3 4 2" xfId="610" xr:uid="{00000000-0005-0000-0000-000064020000}"/>
    <cellStyle name="Separador de milhares 3 4 2 2" xfId="611" xr:uid="{00000000-0005-0000-0000-000065020000}"/>
    <cellStyle name="Separador de milhares 3 4 3" xfId="612" xr:uid="{00000000-0005-0000-0000-000066020000}"/>
    <cellStyle name="Separador de milhares 3 4 3 2" xfId="613" xr:uid="{00000000-0005-0000-0000-000067020000}"/>
    <cellStyle name="Separador de milhares 3 5" xfId="614" xr:uid="{00000000-0005-0000-0000-000068020000}"/>
    <cellStyle name="Separador de milhares 3 5 2" xfId="615" xr:uid="{00000000-0005-0000-0000-000069020000}"/>
    <cellStyle name="Separador de milhares 3 5 2 2" xfId="616" xr:uid="{00000000-0005-0000-0000-00006A020000}"/>
    <cellStyle name="Separador de milhares 3 5 3" xfId="617" xr:uid="{00000000-0005-0000-0000-00006B020000}"/>
    <cellStyle name="Separador de milhares 3 5 3 2" xfId="618" xr:uid="{00000000-0005-0000-0000-00006C020000}"/>
    <cellStyle name="Separador de milhares 3 6" xfId="619" xr:uid="{00000000-0005-0000-0000-00006D020000}"/>
    <cellStyle name="Separador de milhares 3 6 2" xfId="620" xr:uid="{00000000-0005-0000-0000-00006E020000}"/>
    <cellStyle name="Separador de milhares 3 6 2 2" xfId="621" xr:uid="{00000000-0005-0000-0000-00006F020000}"/>
    <cellStyle name="Separador de milhares 3 7" xfId="622" xr:uid="{00000000-0005-0000-0000-000070020000}"/>
    <cellStyle name="Separador de milhares 3 7 2" xfId="623" xr:uid="{00000000-0005-0000-0000-000071020000}"/>
    <cellStyle name="Separador de milhares 3 7 2 2" xfId="624" xr:uid="{00000000-0005-0000-0000-000072020000}"/>
    <cellStyle name="Separador de milhares 3 8" xfId="625" xr:uid="{00000000-0005-0000-0000-000073020000}"/>
    <cellStyle name="Separador de milhares 3_AQPNG_ORC_R01_2013_11_22(OBRA COMPLETA) 29112013-2" xfId="626" xr:uid="{00000000-0005-0000-0000-000074020000}"/>
    <cellStyle name="Separador de milhares 4" xfId="627" xr:uid="{00000000-0005-0000-0000-000075020000}"/>
    <cellStyle name="Separador de milhares 4 2" xfId="628" xr:uid="{00000000-0005-0000-0000-000076020000}"/>
    <cellStyle name="Separador de milhares 4 2 2" xfId="629" xr:uid="{00000000-0005-0000-0000-000077020000}"/>
    <cellStyle name="Separador de milhares 4 2_AQPNG_ORC_R01_2013_11_22(OBRA COMPLETA) 29112013-2" xfId="630" xr:uid="{00000000-0005-0000-0000-000078020000}"/>
    <cellStyle name="Separador de milhares 4 3" xfId="631" xr:uid="{00000000-0005-0000-0000-000079020000}"/>
    <cellStyle name="Separador de milhares 4 3 2" xfId="632" xr:uid="{00000000-0005-0000-0000-00007A020000}"/>
    <cellStyle name="Separador de milhares 4 3_AQPNG_ORC_R01_2013_11_22(OBRA COMPLETA) 29112013-2" xfId="633" xr:uid="{00000000-0005-0000-0000-00007B020000}"/>
    <cellStyle name="Separador de milhares 4 4" xfId="634" xr:uid="{00000000-0005-0000-0000-00007C020000}"/>
    <cellStyle name="Separador de milhares 4 4 2" xfId="635" xr:uid="{00000000-0005-0000-0000-00007D020000}"/>
    <cellStyle name="Separador de milhares 4 4 2 2" xfId="636" xr:uid="{00000000-0005-0000-0000-00007E020000}"/>
    <cellStyle name="Separador de milhares 4 4 3" xfId="637" xr:uid="{00000000-0005-0000-0000-00007F020000}"/>
    <cellStyle name="Separador de milhares 4 4 3 2" xfId="638" xr:uid="{00000000-0005-0000-0000-000080020000}"/>
    <cellStyle name="Separador de milhares 4 5" xfId="639" xr:uid="{00000000-0005-0000-0000-000081020000}"/>
    <cellStyle name="Separador de milhares 4 5 2" xfId="640" xr:uid="{00000000-0005-0000-0000-000082020000}"/>
    <cellStyle name="Separador de milhares 4 5 2 2" xfId="641" xr:uid="{00000000-0005-0000-0000-000083020000}"/>
    <cellStyle name="Separador de milhares 4 6" xfId="642" xr:uid="{00000000-0005-0000-0000-000084020000}"/>
    <cellStyle name="Separador de milhares 4 6 2" xfId="643" xr:uid="{00000000-0005-0000-0000-000085020000}"/>
    <cellStyle name="Separador de milhares 4 6 2 2" xfId="644" xr:uid="{00000000-0005-0000-0000-000086020000}"/>
    <cellStyle name="Separador de milhares 4 7" xfId="645" xr:uid="{00000000-0005-0000-0000-000087020000}"/>
    <cellStyle name="Separador de milhares 4 7 2" xfId="646" xr:uid="{00000000-0005-0000-0000-000088020000}"/>
    <cellStyle name="Separador de milhares 4 7 2 2" xfId="647" xr:uid="{00000000-0005-0000-0000-000089020000}"/>
    <cellStyle name="Separador de milhares 4 8" xfId="648" xr:uid="{00000000-0005-0000-0000-00008A020000}"/>
    <cellStyle name="Separador de milhares 4_AQPNG_ORC_R01_2013_11_22(OBRA COMPLETA) 29112013-2" xfId="649" xr:uid="{00000000-0005-0000-0000-00008B020000}"/>
    <cellStyle name="Separador de milhares 5" xfId="650" xr:uid="{00000000-0005-0000-0000-00008C020000}"/>
    <cellStyle name="Separador de milhares 5 2" xfId="651" xr:uid="{00000000-0005-0000-0000-00008D020000}"/>
    <cellStyle name="Separador de milhares 5_AQPNG_ORC_R01_2013_11_22(OBRA COMPLETA) 29112013-2" xfId="652" xr:uid="{00000000-0005-0000-0000-00008E020000}"/>
    <cellStyle name="Separador de milhares 6" xfId="653" xr:uid="{00000000-0005-0000-0000-00008F020000}"/>
    <cellStyle name="Separador de milhares 6 2" xfId="654" xr:uid="{00000000-0005-0000-0000-000090020000}"/>
    <cellStyle name="Separador de milhares 6_AQPNG_ORC_R01_2013_11_22(OBRA COMPLETA) 29112013-2" xfId="655" xr:uid="{00000000-0005-0000-0000-000091020000}"/>
    <cellStyle name="Separador de milhares 7" xfId="656" xr:uid="{00000000-0005-0000-0000-000092020000}"/>
    <cellStyle name="Separador de milhares 7 2" xfId="657" xr:uid="{00000000-0005-0000-0000-000093020000}"/>
    <cellStyle name="Separador de milhares 7 2 2" xfId="658" xr:uid="{00000000-0005-0000-0000-000094020000}"/>
    <cellStyle name="Separador de milhares 7 3" xfId="659" xr:uid="{00000000-0005-0000-0000-000095020000}"/>
    <cellStyle name="Separador de milhares 7 4" xfId="660" xr:uid="{00000000-0005-0000-0000-000096020000}"/>
    <cellStyle name="Separador de milhares 8" xfId="661" xr:uid="{00000000-0005-0000-0000-000097020000}"/>
    <cellStyle name="Separador de milhares 8 2" xfId="662" xr:uid="{00000000-0005-0000-0000-000098020000}"/>
    <cellStyle name="Separador de milhares 8 2 2" xfId="663" xr:uid="{00000000-0005-0000-0000-000099020000}"/>
    <cellStyle name="Separador de milhares 8 2 2 2" xfId="664" xr:uid="{00000000-0005-0000-0000-00009A020000}"/>
    <cellStyle name="Separador de milhares 8 2 3" xfId="665" xr:uid="{00000000-0005-0000-0000-00009B020000}"/>
    <cellStyle name="Separador de milhares 8 3" xfId="666" xr:uid="{00000000-0005-0000-0000-00009C020000}"/>
    <cellStyle name="Separador de milhares 8 3 2" xfId="667" xr:uid="{00000000-0005-0000-0000-00009D020000}"/>
    <cellStyle name="Separador de milhares 8 4" xfId="668" xr:uid="{00000000-0005-0000-0000-00009E020000}"/>
    <cellStyle name="Separador de milhares 8 4 2" xfId="669" xr:uid="{00000000-0005-0000-0000-00009F020000}"/>
    <cellStyle name="Separador de milhares 8 5" xfId="670" xr:uid="{00000000-0005-0000-0000-0000A0020000}"/>
    <cellStyle name="Separador de milhares 9" xfId="671" xr:uid="{00000000-0005-0000-0000-0000A1020000}"/>
    <cellStyle name="Separador de milhares_ELETRICA_2 2" xfId="672" xr:uid="{00000000-0005-0000-0000-0000A2020000}"/>
    <cellStyle name="subhead" xfId="673" xr:uid="{00000000-0005-0000-0000-0000A3020000}"/>
    <cellStyle name="TableStyleLight1" xfId="674" xr:uid="{00000000-0005-0000-0000-0000A4020000}"/>
    <cellStyle name="Texto de Aviso 2" xfId="675" xr:uid="{00000000-0005-0000-0000-0000A5020000}"/>
    <cellStyle name="Texto de Aviso 2 2" xfId="676" xr:uid="{00000000-0005-0000-0000-0000A6020000}"/>
    <cellStyle name="Texto de Aviso 2_AQPNG_ORC_R01_2013_11_22(OBRA COMPLETA) 29112013-2" xfId="677" xr:uid="{00000000-0005-0000-0000-0000A7020000}"/>
    <cellStyle name="Texto Explicativo 2" xfId="678" xr:uid="{00000000-0005-0000-0000-0000A8020000}"/>
    <cellStyle name="Texto Explicativo 2 2" xfId="679" xr:uid="{00000000-0005-0000-0000-0000A9020000}"/>
    <cellStyle name="Texto Explicativo 2_AQPNG_ORC_R01_2013_11_22(OBRA COMPLETA) 29112013-2" xfId="680" xr:uid="{00000000-0005-0000-0000-0000AA020000}"/>
    <cellStyle name="Título 1 2" xfId="681" xr:uid="{00000000-0005-0000-0000-0000AB020000}"/>
    <cellStyle name="Título 1 3" xfId="682" xr:uid="{00000000-0005-0000-0000-0000AC020000}"/>
    <cellStyle name="Título 2 2" xfId="683" xr:uid="{00000000-0005-0000-0000-0000AD020000}"/>
    <cellStyle name="Título 2 3" xfId="684" xr:uid="{00000000-0005-0000-0000-0000AE020000}"/>
    <cellStyle name="Título 3 2" xfId="685" xr:uid="{00000000-0005-0000-0000-0000AF020000}"/>
    <cellStyle name="Título 3 3" xfId="686" xr:uid="{00000000-0005-0000-0000-0000B0020000}"/>
    <cellStyle name="Título 4 2" xfId="687" xr:uid="{00000000-0005-0000-0000-0000B1020000}"/>
    <cellStyle name="Título 4 3" xfId="688" xr:uid="{00000000-0005-0000-0000-0000B2020000}"/>
    <cellStyle name="Título 5" xfId="689" xr:uid="{00000000-0005-0000-0000-0000B3020000}"/>
    <cellStyle name="Título 5 2" xfId="690" xr:uid="{00000000-0005-0000-0000-0000B4020000}"/>
    <cellStyle name="Título 5 3" xfId="691" xr:uid="{00000000-0005-0000-0000-0000B5020000}"/>
    <cellStyle name="Título 5_AQPNG_ORC_R01_2013_11_22(OBRA COMPLETA) 29112013-2" xfId="692" xr:uid="{00000000-0005-0000-0000-0000B6020000}"/>
    <cellStyle name="Título 6" xfId="693" xr:uid="{00000000-0005-0000-0000-0000B7020000}"/>
    <cellStyle name="Título 7" xfId="694" xr:uid="{00000000-0005-0000-0000-0000B8020000}"/>
    <cellStyle name="Total 2" xfId="695" xr:uid="{00000000-0005-0000-0000-0000B9020000}"/>
    <cellStyle name="Total 2 2" xfId="696" xr:uid="{00000000-0005-0000-0000-0000BA020000}"/>
    <cellStyle name="Total 2 2 2" xfId="697" xr:uid="{00000000-0005-0000-0000-0000BB020000}"/>
    <cellStyle name="Total 2 2_CÁLCULO DE HORAS - tabela MARÇO 2014" xfId="698" xr:uid="{00000000-0005-0000-0000-0000BC020000}"/>
    <cellStyle name="Total 2 3" xfId="699" xr:uid="{00000000-0005-0000-0000-0000BD020000}"/>
    <cellStyle name="Total 2 3 2" xfId="700" xr:uid="{00000000-0005-0000-0000-0000BE020000}"/>
    <cellStyle name="Total 2 3_CÁLCULO DE HORAS - tabela MARÇO 2014" xfId="701" xr:uid="{00000000-0005-0000-0000-0000BF020000}"/>
    <cellStyle name="Total 2 4" xfId="702" xr:uid="{00000000-0005-0000-0000-0000C0020000}"/>
    <cellStyle name="Total 2_AQPNG_ORC_R01_2013_11_22(OBRA COMPLETA) 29112013-2" xfId="703" xr:uid="{00000000-0005-0000-0000-0000C1020000}"/>
    <cellStyle name="Total 3" xfId="704" xr:uid="{00000000-0005-0000-0000-0000C2020000}"/>
    <cellStyle name="Total 3 2" xfId="705" xr:uid="{00000000-0005-0000-0000-0000C3020000}"/>
    <cellStyle name="Total 3_CÁLCULO DE HORAS - tabela MARÇO 2014" xfId="706" xr:uid="{00000000-0005-0000-0000-0000C4020000}"/>
    <cellStyle name="Verificar Célula" xfId="707" xr:uid="{00000000-0005-0000-0000-0000C5020000}"/>
    <cellStyle name="Verificar Célula 2" xfId="708" xr:uid="{00000000-0005-0000-0000-0000C6020000}"/>
    <cellStyle name="Vírgula 10" xfId="709" xr:uid="{00000000-0005-0000-0000-0000C7020000}"/>
    <cellStyle name="Vírgula 2" xfId="710" xr:uid="{00000000-0005-0000-0000-0000C8020000}"/>
    <cellStyle name="Vírgula 2 10" xfId="711" xr:uid="{00000000-0005-0000-0000-0000C9020000}"/>
    <cellStyle name="Vírgula 2 2" xfId="712" xr:uid="{00000000-0005-0000-0000-0000CA020000}"/>
    <cellStyle name="Vírgula 2 2 2" xfId="713" xr:uid="{00000000-0005-0000-0000-0000CB020000}"/>
    <cellStyle name="Vírgula 2 2 2 2" xfId="714" xr:uid="{00000000-0005-0000-0000-0000CC020000}"/>
    <cellStyle name="Vírgula 2 2 2 2 2" xfId="715" xr:uid="{00000000-0005-0000-0000-0000CD020000}"/>
    <cellStyle name="Vírgula 2 2 3" xfId="716" xr:uid="{00000000-0005-0000-0000-0000CE020000}"/>
    <cellStyle name="Vírgula 2 2_AQPNG_ORC_R01_2013_11_22(OBRA COMPLETA) 29112013-2" xfId="717" xr:uid="{00000000-0005-0000-0000-0000CF020000}"/>
    <cellStyle name="Vírgula 2 3" xfId="718" xr:uid="{00000000-0005-0000-0000-0000D0020000}"/>
    <cellStyle name="Vírgula 2 3 2" xfId="719" xr:uid="{00000000-0005-0000-0000-0000D1020000}"/>
    <cellStyle name="Vírgula 2 3_CÁLCULO DE HORAS - tabela MARÇO 2014" xfId="720" xr:uid="{00000000-0005-0000-0000-0000D2020000}"/>
    <cellStyle name="Vírgula 2 4" xfId="721" xr:uid="{00000000-0005-0000-0000-0000D3020000}"/>
    <cellStyle name="Vírgula 2 5" xfId="722" xr:uid="{00000000-0005-0000-0000-0000D4020000}"/>
    <cellStyle name="Vírgula 2 6" xfId="723" xr:uid="{00000000-0005-0000-0000-0000D5020000}"/>
    <cellStyle name="Vírgula 2 7" xfId="724" xr:uid="{00000000-0005-0000-0000-0000D6020000}"/>
    <cellStyle name="Vírgula 2 8" xfId="725" xr:uid="{00000000-0005-0000-0000-0000D7020000}"/>
    <cellStyle name="Vírgula 2 9" xfId="726" xr:uid="{00000000-0005-0000-0000-0000D8020000}"/>
    <cellStyle name="Vírgula 2_AQPNG_ORC_R01_2013_11_22(OBRA COMPLETA) 29112013-2" xfId="727" xr:uid="{00000000-0005-0000-0000-0000D9020000}"/>
    <cellStyle name="Vírgula 3" xfId="728" xr:uid="{00000000-0005-0000-0000-0000DA020000}"/>
    <cellStyle name="Vírgula 3 2" xfId="729" xr:uid="{00000000-0005-0000-0000-0000DB020000}"/>
    <cellStyle name="Vírgula 3_AQPNG_ORC_R01_2013_11_22(OBRA COMPLETA) 29112013-2" xfId="730" xr:uid="{00000000-0005-0000-0000-0000DC020000}"/>
    <cellStyle name="Vírgula 4" xfId="731" xr:uid="{00000000-0005-0000-0000-0000DD020000}"/>
    <cellStyle name="Vírgula 4 2" xfId="732" xr:uid="{00000000-0005-0000-0000-0000DE020000}"/>
    <cellStyle name="Vírgula 4 2 2" xfId="733" xr:uid="{00000000-0005-0000-0000-0000DF020000}"/>
    <cellStyle name="Vírgula 4 2 3" xfId="734" xr:uid="{00000000-0005-0000-0000-0000E0020000}"/>
    <cellStyle name="Vírgula 4 3" xfId="735" xr:uid="{00000000-0005-0000-0000-0000E1020000}"/>
    <cellStyle name="Vírgula 4 4" xfId="736" xr:uid="{00000000-0005-0000-0000-0000E2020000}"/>
    <cellStyle name="Vírgula 4_AQPNG_ORC_R01_2013_11_22(OBRA COMPLETA) 29112013-2" xfId="737" xr:uid="{00000000-0005-0000-0000-0000E3020000}"/>
    <cellStyle name="Vírgula 5" xfId="738" xr:uid="{00000000-0005-0000-0000-0000E4020000}"/>
    <cellStyle name="Vírgula 5 2" xfId="739" xr:uid="{00000000-0005-0000-0000-0000E5020000}"/>
    <cellStyle name="Vírgula 5_AQPNG_ORC_R01_2013_11_22(OBRA COMPLETA) 29112013-2" xfId="740" xr:uid="{00000000-0005-0000-0000-0000E6020000}"/>
    <cellStyle name="Vírgula 6" xfId="741" xr:uid="{00000000-0005-0000-0000-0000E7020000}"/>
    <cellStyle name="Vírgula 6 2" xfId="742" xr:uid="{00000000-0005-0000-0000-0000E8020000}"/>
    <cellStyle name="Vírgula 6 2 2" xfId="743" xr:uid="{00000000-0005-0000-0000-0000E9020000}"/>
    <cellStyle name="Vírgula 6 2 2 2" xfId="744" xr:uid="{00000000-0005-0000-0000-0000EA020000}"/>
    <cellStyle name="Vírgula 6 2 3" xfId="745" xr:uid="{00000000-0005-0000-0000-0000EB020000}"/>
    <cellStyle name="Vírgula 6 2 4" xfId="746" xr:uid="{00000000-0005-0000-0000-0000EC020000}"/>
    <cellStyle name="Vírgula 6 3" xfId="747" xr:uid="{00000000-0005-0000-0000-0000ED020000}"/>
    <cellStyle name="Vírgula 6 4" xfId="748" xr:uid="{00000000-0005-0000-0000-0000EE020000}"/>
    <cellStyle name="Vírgula 6 4 2" xfId="749" xr:uid="{00000000-0005-0000-0000-0000EF020000}"/>
    <cellStyle name="Vírgula 6 5" xfId="750" xr:uid="{00000000-0005-0000-0000-0000F0020000}"/>
    <cellStyle name="Vírgula 6 6" xfId="751" xr:uid="{00000000-0005-0000-0000-0000F1020000}"/>
    <cellStyle name="Vírgula 6_CÁLCULO DE HORAS - tabela MARÇO 2014" xfId="752" xr:uid="{00000000-0005-0000-0000-0000F2020000}"/>
    <cellStyle name="Vírgula 7" xfId="753" xr:uid="{00000000-0005-0000-0000-0000F3020000}"/>
    <cellStyle name="Vírgula 8" xfId="754" xr:uid="{00000000-0005-0000-0000-0000F4020000}"/>
    <cellStyle name="Vírgula 9" xfId="755" xr:uid="{00000000-0005-0000-0000-0000F502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1097280</xdr:colOff>
      <xdr:row>0</xdr:row>
      <xdr:rowOff>0</xdr:rowOff>
    </xdr:from>
    <xdr:to>
      <xdr:col>3</xdr:col>
      <xdr:colOff>0</xdr:colOff>
      <xdr:row>0</xdr:row>
      <xdr:rowOff>0</xdr:rowOff>
    </xdr:to>
    <xdr:sp macro="" textlink="" fLocksText="0">
      <xdr:nvSpPr>
        <xdr:cNvPr id="6499" name="Text Box 3">
          <a:extLst>
            <a:ext uri="{FF2B5EF4-FFF2-40B4-BE49-F238E27FC236}">
              <a16:creationId xmlns:a16="http://schemas.microsoft.com/office/drawing/2014/main" id="{00000000-0008-0000-0000-000063190000}"/>
            </a:ext>
          </a:extLst>
        </xdr:cNvPr>
        <xdr:cNvSpPr>
          <a:spLocks noChangeArrowheads="1"/>
        </xdr:cNvSpPr>
      </xdr:nvSpPr>
      <xdr:spPr bwMode="auto">
        <a:xfrm>
          <a:off x="1685925" y="9525"/>
          <a:ext cx="6800850" cy="7620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90000" tIns="45000" rIns="90000" bIns="45000" anchor="t"/>
        <a:lstStyle/>
        <a:p>
          <a:pPr algn="ctr" rtl="0">
            <a:defRPr sz="1000"/>
          </a:pPr>
          <a:r>
            <a:rPr lang="pt-B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SERVIÇOS DE EDIFICAÇÕES - COM DESONERAÇÃO</a:t>
          </a:r>
        </a:p>
        <a:p>
          <a:pPr algn="ctr" rtl="0">
            <a:defRPr sz="1000"/>
          </a:pPr>
          <a:r>
            <a:rPr lang="pt-B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Resolução Conjunta SEIL/PRED </a:t>
          </a:r>
          <a:r>
            <a:rPr lang="pt-BR" sz="1200" b="0" i="0" u="none" strike="noStrike" baseline="0">
              <a:solidFill>
                <a:srgbClr val="FF0000"/>
              </a:solidFill>
              <a:latin typeface="Arial"/>
              <a:cs typeface="Arial"/>
            </a:rPr>
            <a:t>001/2014</a:t>
          </a:r>
          <a:endParaRPr lang="pt-BR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pt-B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ref.: JANEIRO 2014  vigência: MARÇO 2014</a:t>
          </a:r>
        </a:p>
      </xdr:txBody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1066800</xdr:colOff>
      <xdr:row>0</xdr:row>
      <xdr:rowOff>0</xdr:rowOff>
    </xdr:to>
    <xdr:pic>
      <xdr:nvPicPr>
        <xdr:cNvPr id="45057" name="Figuras 1">
          <a:extLst>
            <a:ext uri="{FF2B5EF4-FFF2-40B4-BE49-F238E27FC236}">
              <a16:creationId xmlns:a16="http://schemas.microsoft.com/office/drawing/2014/main" id="{00000000-0008-0000-0000-000001B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0"/>
          <a:ext cx="1647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0</xdr:row>
      <xdr:rowOff>0</xdr:rowOff>
    </xdr:from>
    <xdr:to>
      <xdr:col>3</xdr:col>
      <xdr:colOff>866775</xdr:colOff>
      <xdr:row>0</xdr:row>
      <xdr:rowOff>0</xdr:rowOff>
    </xdr:to>
    <xdr:pic>
      <xdr:nvPicPr>
        <xdr:cNvPr id="45058" name="Imagem 2">
          <a:extLst>
            <a:ext uri="{FF2B5EF4-FFF2-40B4-BE49-F238E27FC236}">
              <a16:creationId xmlns:a16="http://schemas.microsoft.com/office/drawing/2014/main" id="{00000000-0008-0000-0000-000002B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403" t="20454" r="28403" b="21262"/>
        <a:stretch>
          <a:fillRect/>
        </a:stretch>
      </xdr:blipFill>
      <xdr:spPr bwMode="auto">
        <a:xfrm>
          <a:off x="10020300" y="0"/>
          <a:ext cx="1266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714376</xdr:colOff>
      <xdr:row>0</xdr:row>
      <xdr:rowOff>260797</xdr:rowOff>
    </xdr:from>
    <xdr:to>
      <xdr:col>5</xdr:col>
      <xdr:colOff>967468</xdr:colOff>
      <xdr:row>0</xdr:row>
      <xdr:rowOff>1022797</xdr:rowOff>
    </xdr:to>
    <xdr:sp macro="" textlink="" fLocksText="0">
      <xdr:nvSpPr>
        <xdr:cNvPr id="6607" name="Text Box 3">
          <a:extLst>
            <a:ext uri="{FF2B5EF4-FFF2-40B4-BE49-F238E27FC236}">
              <a16:creationId xmlns:a16="http://schemas.microsoft.com/office/drawing/2014/main" id="{00000000-0008-0000-0000-0000CF190000}"/>
            </a:ext>
          </a:extLst>
        </xdr:cNvPr>
        <xdr:cNvSpPr>
          <a:spLocks noChangeArrowheads="1"/>
        </xdr:cNvSpPr>
      </xdr:nvSpPr>
      <xdr:spPr bwMode="auto">
        <a:xfrm>
          <a:off x="1428751" y="260797"/>
          <a:ext cx="9849530" cy="7620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90000" tIns="45000" rIns="90000" bIns="45000" anchor="t"/>
        <a:lstStyle/>
        <a:p>
          <a:pPr algn="ctr" rtl="0">
            <a:defRPr sz="1000"/>
          </a:pPr>
          <a:r>
            <a:rPr lang="pt-B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     SERVIÇOS DE EDIFICAÇÕES - COM DESONERAÇÃO</a:t>
          </a:r>
        </a:p>
        <a:p>
          <a:pPr algn="ctr" rtl="0">
            <a:defRPr sz="1000"/>
          </a:pPr>
          <a:r>
            <a:rPr lang="pt-B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                                               Resolução  Conjunta SEIL/PRED Nº 003/2019                                         </a:t>
          </a:r>
          <a:r>
            <a:rPr lang="pt-B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LOTE ÚNICO                                                                                                                           </a:t>
          </a:r>
          <a:r>
            <a:rPr lang="pt-B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Referência: SINAPI: MAIO DE 2024 </a:t>
          </a:r>
        </a:p>
      </xdr:txBody>
    </xdr:sp>
    <xdr:clientData/>
  </xdr:twoCellAnchor>
  <xdr:twoCellAnchor editAs="oneCell">
    <xdr:from>
      <xdr:col>0</xdr:col>
      <xdr:colOff>240657</xdr:colOff>
      <xdr:row>0</xdr:row>
      <xdr:rowOff>31750</xdr:rowOff>
    </xdr:from>
    <xdr:to>
      <xdr:col>1</xdr:col>
      <xdr:colOff>2856672</xdr:colOff>
      <xdr:row>0</xdr:row>
      <xdr:rowOff>994832</xdr:rowOff>
    </xdr:to>
    <xdr:pic>
      <xdr:nvPicPr>
        <xdr:cNvPr id="45060" name="Imagem 7" descr="M:\ASSCOM\2019\Papelaria\JPG\Papel carta cabeçalho GERAL.jpg">
          <a:extLst>
            <a:ext uri="{FF2B5EF4-FFF2-40B4-BE49-F238E27FC236}">
              <a16:creationId xmlns:a16="http://schemas.microsoft.com/office/drawing/2014/main" id="{00000000-0008-0000-0000-000004B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490" y="31750"/>
          <a:ext cx="3589682" cy="963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1895474</xdr:colOff>
      <xdr:row>0</xdr:row>
      <xdr:rowOff>152399</xdr:rowOff>
    </xdr:from>
    <xdr:ext cx="5314951" cy="1425958"/>
    <xdr:pic>
      <xdr:nvPicPr>
        <xdr:cNvPr id="2" name="Imagem 7" descr="M:\ASSCOM\2019\Papelaria\JPG\Papel carta cabeçalho GERAL.jpg">
          <a:extLst>
            <a:ext uri="{FF2B5EF4-FFF2-40B4-BE49-F238E27FC236}">
              <a16:creationId xmlns:a16="http://schemas.microsoft.com/office/drawing/2014/main" id="{D08647E1-2B85-4B8E-A1B1-B30231133B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199" y="152399"/>
          <a:ext cx="5314951" cy="1425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276225</xdr:colOff>
      <xdr:row>19</xdr:row>
      <xdr:rowOff>142875</xdr:rowOff>
    </xdr:from>
    <xdr:ext cx="3733401" cy="694203"/>
    <xdr:pic>
      <xdr:nvPicPr>
        <xdr:cNvPr id="3" name="Picture 323">
          <a:extLst>
            <a:ext uri="{FF2B5EF4-FFF2-40B4-BE49-F238E27FC236}">
              <a16:creationId xmlns:a16="http://schemas.microsoft.com/office/drawing/2014/main" id="{2F14387A-43CC-4F2F-86C9-81BBCA3D75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3762375"/>
          <a:ext cx="3733401" cy="6942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  <sheetName val="FOLHA FECHAMENTO"/>
      <sheetName val="PLANILHA_MEDIÇÃO_COMPLETA"/>
      <sheetName val="Parecer_Gerado"/>
      <sheetName val="HISTÓRICO_DE_PARECERES"/>
      <sheetName val="_"/>
      <sheetName val="PLANILHA_MEDIÇÃO_COMPLETA1"/>
      <sheetName val="Parecer_Gerado1"/>
      <sheetName val="HISTÓRICO_DE_PARECERES1"/>
      <sheetName val="_1"/>
      <sheetName val="Auxiliar FxF"/>
      <sheetName val="cotações"/>
      <sheetName val="insumos"/>
      <sheetName val="servi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  <sheetData sheetId="7" refreshError="1"/>
      <sheetData sheetId="8"/>
      <sheetData sheetId="9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0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2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L1019"/>
  <sheetViews>
    <sheetView tabSelected="1" zoomScale="90" zoomScaleNormal="90" zoomScaleSheetLayoutView="80" workbookViewId="0">
      <selection activeCell="A3" sqref="A3:D3"/>
    </sheetView>
  </sheetViews>
  <sheetFormatPr defaultColWidth="9.140625" defaultRowHeight="15"/>
  <cols>
    <col min="1" max="1" width="14.5703125" style="57" customWidth="1"/>
    <col min="2" max="2" width="94.140625" style="58" customWidth="1"/>
    <col min="3" max="3" width="8.28515625" style="59" bestFit="1" customWidth="1"/>
    <col min="4" max="4" width="13.7109375" style="60" customWidth="1"/>
    <col min="5" max="5" width="13.7109375" style="57" customWidth="1"/>
    <col min="6" max="6" width="22.140625" style="44" customWidth="1"/>
    <col min="7" max="7" width="22.7109375" style="2" customWidth="1"/>
    <col min="8" max="10" width="19.7109375" style="2" customWidth="1"/>
    <col min="11" max="11" width="12.42578125" style="2" customWidth="1"/>
    <col min="12" max="13" width="9.140625" style="2"/>
    <col min="14" max="14" width="173.5703125" style="2" customWidth="1"/>
    <col min="15" max="18" width="9.140625" style="2"/>
    <col min="19" max="19" width="10" style="2" bestFit="1" customWidth="1"/>
    <col min="20" max="20" width="12.42578125" style="2" bestFit="1" customWidth="1"/>
    <col min="21" max="21" width="13.7109375" style="2" bestFit="1" customWidth="1"/>
    <col min="22" max="24" width="9.140625" style="2"/>
    <col min="25" max="25" width="13.42578125" style="2" bestFit="1" customWidth="1"/>
    <col min="26" max="60" width="9.140625" style="2"/>
    <col min="61" max="16384" width="9.140625" style="22"/>
  </cols>
  <sheetData>
    <row r="1" spans="1:60" s="21" customFormat="1" ht="83.25" customHeight="1">
      <c r="A1" s="268"/>
      <c r="B1" s="268"/>
      <c r="C1" s="268"/>
      <c r="D1" s="268"/>
      <c r="E1" s="268"/>
      <c r="F1" s="268"/>
      <c r="G1" s="273"/>
      <c r="H1" s="273"/>
      <c r="I1" s="273"/>
      <c r="J1" s="273"/>
      <c r="K1" s="273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</row>
    <row r="2" spans="1:60" s="21" customFormat="1" ht="12.75" customHeight="1" thickBot="1">
      <c r="A2" s="269" t="s">
        <v>735</v>
      </c>
      <c r="B2" s="270"/>
      <c r="C2" s="270"/>
      <c r="D2" s="270"/>
      <c r="E2" s="270"/>
      <c r="F2" s="271"/>
      <c r="G2" s="273"/>
      <c r="H2" s="273"/>
      <c r="I2" s="273"/>
      <c r="J2" s="273"/>
      <c r="K2" s="273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</row>
    <row r="3" spans="1:60" ht="27.75" customHeight="1" thickBot="1">
      <c r="A3" s="272" t="s">
        <v>786</v>
      </c>
      <c r="B3" s="272"/>
      <c r="C3" s="272"/>
      <c r="D3" s="272"/>
      <c r="E3" s="230" t="s">
        <v>749</v>
      </c>
      <c r="F3" s="160"/>
      <c r="G3" s="273"/>
      <c r="H3" s="273"/>
      <c r="I3" s="273"/>
      <c r="J3" s="273"/>
      <c r="K3" s="273"/>
    </row>
    <row r="4" spans="1:60" ht="45">
      <c r="A4" s="150" t="s">
        <v>8</v>
      </c>
      <c r="B4" s="159" t="s">
        <v>10</v>
      </c>
      <c r="C4" s="159" t="s">
        <v>9</v>
      </c>
      <c r="D4" s="23" t="s">
        <v>734</v>
      </c>
      <c r="E4" s="61" t="s">
        <v>16</v>
      </c>
      <c r="F4" s="23" t="s">
        <v>15</v>
      </c>
      <c r="G4" s="263" t="s">
        <v>736</v>
      </c>
      <c r="H4" s="263"/>
      <c r="I4" s="263"/>
      <c r="J4" s="263"/>
      <c r="K4" s="263"/>
    </row>
    <row r="5" spans="1:60" s="24" customFormat="1" ht="30">
      <c r="A5" s="162"/>
      <c r="B5" s="163" t="s">
        <v>6</v>
      </c>
      <c r="C5" s="164" t="s">
        <v>14</v>
      </c>
      <c r="D5" s="164"/>
      <c r="E5" s="165"/>
      <c r="F5" s="166"/>
      <c r="G5" s="151" t="s">
        <v>737</v>
      </c>
      <c r="H5" s="151" t="s">
        <v>738</v>
      </c>
      <c r="I5" s="151" t="s">
        <v>739</v>
      </c>
      <c r="J5" s="151" t="s">
        <v>740</v>
      </c>
      <c r="K5" s="152" t="s">
        <v>741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s="24" customFormat="1" ht="30">
      <c r="A6" s="100">
        <v>92263</v>
      </c>
      <c r="B6" s="25" t="s">
        <v>56</v>
      </c>
      <c r="C6" s="26" t="s">
        <v>36</v>
      </c>
      <c r="D6" s="161"/>
      <c r="E6" s="5">
        <v>45</v>
      </c>
      <c r="F6" s="27">
        <f>D6*E6</f>
        <v>0</v>
      </c>
      <c r="G6" s="259" t="e">
        <f>F6/$F$579</f>
        <v>#DIV/0!</v>
      </c>
      <c r="H6" s="260">
        <v>8.9678845969828978E-4</v>
      </c>
      <c r="I6" s="259">
        <v>9.9643162188698862E-4</v>
      </c>
      <c r="J6" s="261">
        <v>1.0960747840756877E-3</v>
      </c>
      <c r="K6" s="153" t="e">
        <f t="shared" ref="K6" si="0">IF(AND(G6&gt;=H6,G6&lt;=J6),"OK","Ajustar")</f>
        <v>#DIV/0!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</row>
    <row r="7" spans="1:60" s="1" customFormat="1">
      <c r="A7" s="100">
        <v>92265</v>
      </c>
      <c r="B7" s="25" t="s">
        <v>57</v>
      </c>
      <c r="C7" s="26" t="s">
        <v>36</v>
      </c>
      <c r="D7" s="161"/>
      <c r="E7" s="5">
        <v>45</v>
      </c>
      <c r="F7" s="27">
        <f t="shared" ref="F7:F70" si="1">D7*E7</f>
        <v>0</v>
      </c>
      <c r="G7" s="259" t="e">
        <f t="shared" ref="G7:G70" si="2">F7/$F$579</f>
        <v>#DIV/0!</v>
      </c>
      <c r="H7" s="260">
        <v>6.6123977800639595E-4</v>
      </c>
      <c r="I7" s="259">
        <v>7.34710864451551E-4</v>
      </c>
      <c r="J7" s="261">
        <v>8.0818195089670615E-4</v>
      </c>
      <c r="K7" s="153" t="e">
        <f t="shared" ref="K7:K70" si="3">IF(AND(G7&gt;=H7,G7&lt;=J7),"OK","Ajustar")</f>
        <v>#DIV/0!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</row>
    <row r="8" spans="1:60" s="1" customFormat="1">
      <c r="A8" s="100">
        <v>92269</v>
      </c>
      <c r="B8" s="25" t="s">
        <v>58</v>
      </c>
      <c r="C8" s="26" t="s">
        <v>36</v>
      </c>
      <c r="D8" s="161"/>
      <c r="E8" s="5">
        <v>80</v>
      </c>
      <c r="F8" s="27">
        <f t="shared" si="1"/>
        <v>0</v>
      </c>
      <c r="G8" s="259" t="e">
        <f t="shared" si="2"/>
        <v>#DIV/0!</v>
      </c>
      <c r="H8" s="260">
        <v>1.2280642822706212E-3</v>
      </c>
      <c r="I8" s="259">
        <v>1.364515869189579E-3</v>
      </c>
      <c r="J8" s="261">
        <v>1.500967456108537E-3</v>
      </c>
      <c r="K8" s="153" t="e">
        <f t="shared" si="3"/>
        <v>#DIV/0!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</row>
    <row r="9" spans="1:60" s="1" customFormat="1">
      <c r="A9" s="100">
        <v>92270</v>
      </c>
      <c r="B9" s="25" t="s">
        <v>59</v>
      </c>
      <c r="C9" s="26" t="s">
        <v>36</v>
      </c>
      <c r="D9" s="161"/>
      <c r="E9" s="5">
        <v>45</v>
      </c>
      <c r="F9" s="27">
        <f t="shared" si="1"/>
        <v>0</v>
      </c>
      <c r="G9" s="259" t="e">
        <f t="shared" si="2"/>
        <v>#DIV/0!</v>
      </c>
      <c r="H9" s="260">
        <v>1.053683853413763E-3</v>
      </c>
      <c r="I9" s="259">
        <v>1.1707598371264033E-3</v>
      </c>
      <c r="J9" s="261">
        <v>1.2878358208390436E-3</v>
      </c>
      <c r="K9" s="153" t="e">
        <f t="shared" si="3"/>
        <v>#DIV/0!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</row>
    <row r="10" spans="1:60" s="1" customFormat="1">
      <c r="A10" s="100">
        <v>92273</v>
      </c>
      <c r="B10" s="25" t="s">
        <v>60</v>
      </c>
      <c r="C10" s="26" t="s">
        <v>33</v>
      </c>
      <c r="D10" s="161"/>
      <c r="E10" s="5">
        <v>45</v>
      </c>
      <c r="F10" s="27">
        <f t="shared" si="1"/>
        <v>0</v>
      </c>
      <c r="G10" s="259" t="e">
        <f t="shared" si="2"/>
        <v>#DIV/0!</v>
      </c>
      <c r="H10" s="260">
        <v>8.1766524916487802E-5</v>
      </c>
      <c r="I10" s="259">
        <v>9.0851694351653107E-5</v>
      </c>
      <c r="J10" s="261">
        <v>9.9936863786818426E-5</v>
      </c>
      <c r="K10" s="153" t="e">
        <f t="shared" si="3"/>
        <v>#DIV/0!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</row>
    <row r="11" spans="1:60" s="1" customFormat="1" ht="30">
      <c r="A11" s="100">
        <v>96529</v>
      </c>
      <c r="B11" s="25" t="s">
        <v>80</v>
      </c>
      <c r="C11" s="26" t="s">
        <v>36</v>
      </c>
      <c r="D11" s="161"/>
      <c r="E11" s="5">
        <v>30</v>
      </c>
      <c r="F11" s="27">
        <f t="shared" si="1"/>
        <v>0</v>
      </c>
      <c r="G11" s="259" t="e">
        <f t="shared" si="2"/>
        <v>#DIV/0!</v>
      </c>
      <c r="H11" s="260">
        <v>9.9451277144594068E-4</v>
      </c>
      <c r="I11" s="259">
        <v>1.1050141904954897E-3</v>
      </c>
      <c r="J11" s="261">
        <v>1.2155156095450387E-3</v>
      </c>
      <c r="K11" s="153" t="e">
        <f t="shared" si="3"/>
        <v>#DIV/0!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</row>
    <row r="12" spans="1:60" s="1" customFormat="1">
      <c r="A12" s="162"/>
      <c r="B12" s="167" t="s">
        <v>7</v>
      </c>
      <c r="C12" s="162" t="s">
        <v>14</v>
      </c>
      <c r="D12" s="162" t="s">
        <v>14</v>
      </c>
      <c r="E12" s="162"/>
      <c r="F12" s="162"/>
      <c r="G12" s="162"/>
      <c r="H12" s="162"/>
      <c r="I12" s="162"/>
      <c r="J12" s="162"/>
      <c r="K12" s="16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</row>
    <row r="13" spans="1:60" s="1" customFormat="1" ht="30">
      <c r="A13" s="101">
        <v>92760</v>
      </c>
      <c r="B13" s="29" t="s">
        <v>17</v>
      </c>
      <c r="C13" s="30" t="s">
        <v>5</v>
      </c>
      <c r="D13" s="161"/>
      <c r="E13" s="49">
        <v>400</v>
      </c>
      <c r="F13" s="27">
        <f t="shared" si="1"/>
        <v>0</v>
      </c>
      <c r="G13" s="259" t="e">
        <f t="shared" si="2"/>
        <v>#DIV/0!</v>
      </c>
      <c r="H13" s="260">
        <v>6.7512207354418084E-4</v>
      </c>
      <c r="I13" s="259">
        <v>7.5013563727131208E-4</v>
      </c>
      <c r="J13" s="261">
        <v>8.2514920099844332E-4</v>
      </c>
      <c r="K13" s="153" t="e">
        <f t="shared" si="3"/>
        <v>#DIV/0!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</row>
    <row r="14" spans="1:60" s="1" customFormat="1" ht="30">
      <c r="A14" s="101">
        <v>92763</v>
      </c>
      <c r="B14" s="29" t="s">
        <v>18</v>
      </c>
      <c r="C14" s="30" t="s">
        <v>5</v>
      </c>
      <c r="D14" s="161"/>
      <c r="E14" s="63">
        <v>400</v>
      </c>
      <c r="F14" s="27">
        <f t="shared" si="1"/>
        <v>0</v>
      </c>
      <c r="G14" s="259" t="e">
        <f t="shared" si="2"/>
        <v>#DIV/0!</v>
      </c>
      <c r="H14" s="260">
        <v>4.5895769732817862E-4</v>
      </c>
      <c r="I14" s="259">
        <v>5.0995299703130955E-4</v>
      </c>
      <c r="J14" s="261">
        <v>5.6094829673444054E-4</v>
      </c>
      <c r="K14" s="153" t="e">
        <f t="shared" si="3"/>
        <v>#DIV/0!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</row>
    <row r="15" spans="1:60" s="1" customFormat="1" ht="30">
      <c r="A15" s="101">
        <v>92759</v>
      </c>
      <c r="B15" s="29" t="s">
        <v>19</v>
      </c>
      <c r="C15" s="30" t="s">
        <v>5</v>
      </c>
      <c r="D15" s="161"/>
      <c r="E15" s="63">
        <v>200</v>
      </c>
      <c r="F15" s="27">
        <f t="shared" si="1"/>
        <v>0</v>
      </c>
      <c r="G15" s="259" t="e">
        <f t="shared" si="2"/>
        <v>#DIV/0!</v>
      </c>
      <c r="H15" s="260">
        <v>3.6680066254043861E-4</v>
      </c>
      <c r="I15" s="259">
        <v>4.0755629171159845E-4</v>
      </c>
      <c r="J15" s="261">
        <v>4.4831192088275835E-4</v>
      </c>
      <c r="K15" s="153" t="e">
        <f t="shared" si="3"/>
        <v>#DIV/0!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 spans="1:60" s="1" customFormat="1">
      <c r="A16" s="162"/>
      <c r="B16" s="167" t="s">
        <v>11</v>
      </c>
      <c r="C16" s="162" t="s">
        <v>14</v>
      </c>
      <c r="D16" s="162" t="s">
        <v>14</v>
      </c>
      <c r="E16" s="162"/>
      <c r="F16" s="162"/>
      <c r="G16" s="162"/>
      <c r="H16" s="162"/>
      <c r="I16" s="162"/>
      <c r="J16" s="162"/>
      <c r="K16" s="16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spans="1:60" s="1" customFormat="1" ht="30">
      <c r="A17" s="101">
        <v>97088</v>
      </c>
      <c r="B17" s="29" t="s">
        <v>390</v>
      </c>
      <c r="C17" s="30" t="s">
        <v>39</v>
      </c>
      <c r="D17" s="161"/>
      <c r="E17" s="62">
        <v>350</v>
      </c>
      <c r="F17" s="27">
        <f t="shared" si="1"/>
        <v>0</v>
      </c>
      <c r="G17" s="259" t="e">
        <f t="shared" si="2"/>
        <v>#DIV/0!</v>
      </c>
      <c r="H17" s="260">
        <v>7.0906092488244208E-4</v>
      </c>
      <c r="I17" s="259">
        <v>7.8784547209160226E-4</v>
      </c>
      <c r="J17" s="261">
        <v>8.6663001930076256E-4</v>
      </c>
      <c r="K17" s="153" t="e">
        <f t="shared" si="3"/>
        <v>#DIV/0!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</row>
    <row r="18" spans="1:60" s="1" customFormat="1" ht="30">
      <c r="A18" s="101">
        <v>97090</v>
      </c>
      <c r="B18" s="29" t="s">
        <v>100</v>
      </c>
      <c r="C18" s="30" t="s">
        <v>39</v>
      </c>
      <c r="D18" s="161"/>
      <c r="E18" s="62">
        <v>250</v>
      </c>
      <c r="F18" s="27">
        <f t="shared" si="1"/>
        <v>0</v>
      </c>
      <c r="G18" s="259" t="e">
        <f t="shared" si="2"/>
        <v>#DIV/0!</v>
      </c>
      <c r="H18" s="260">
        <v>4.5197412599511338E-4</v>
      </c>
      <c r="I18" s="259">
        <v>5.0219347332790374E-4</v>
      </c>
      <c r="J18" s="261">
        <v>5.524128206606942E-4</v>
      </c>
      <c r="K18" s="153" t="e">
        <f t="shared" si="3"/>
        <v>#DIV/0!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</row>
    <row r="19" spans="1:60" s="1" customFormat="1" ht="30">
      <c r="A19" s="101">
        <v>97092</v>
      </c>
      <c r="B19" s="29" t="s">
        <v>101</v>
      </c>
      <c r="C19" s="30" t="s">
        <v>39</v>
      </c>
      <c r="D19" s="161"/>
      <c r="E19" s="62">
        <v>250</v>
      </c>
      <c r="F19" s="27">
        <f t="shared" si="1"/>
        <v>0</v>
      </c>
      <c r="G19" s="259" t="e">
        <f t="shared" si="2"/>
        <v>#DIV/0!</v>
      </c>
      <c r="H19" s="260">
        <v>4.2162496085609131E-4</v>
      </c>
      <c r="I19" s="259">
        <v>4.6847217872899032E-4</v>
      </c>
      <c r="J19" s="261">
        <v>5.1531939660188944E-4</v>
      </c>
      <c r="K19" s="153" t="e">
        <f t="shared" si="3"/>
        <v>#DIV/0!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</row>
    <row r="20" spans="1:60" s="1" customFormat="1">
      <c r="A20" s="162"/>
      <c r="B20" s="167" t="s">
        <v>400</v>
      </c>
      <c r="C20" s="162" t="s">
        <v>14</v>
      </c>
      <c r="D20" s="162" t="s">
        <v>14</v>
      </c>
      <c r="E20" s="162"/>
      <c r="F20" s="162"/>
      <c r="G20" s="162"/>
      <c r="H20" s="162"/>
      <c r="I20" s="162"/>
      <c r="J20" s="162"/>
      <c r="K20" s="16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</row>
    <row r="21" spans="1:60" s="4" customFormat="1">
      <c r="A21" s="101">
        <v>94975</v>
      </c>
      <c r="B21" s="31" t="s">
        <v>20</v>
      </c>
      <c r="C21" s="6" t="s">
        <v>12</v>
      </c>
      <c r="D21" s="161"/>
      <c r="E21" s="67">
        <v>80</v>
      </c>
      <c r="F21" s="27">
        <f t="shared" si="1"/>
        <v>0</v>
      </c>
      <c r="G21" s="259" t="e">
        <f t="shared" si="2"/>
        <v>#DIV/0!</v>
      </c>
      <c r="H21" s="260">
        <v>4.9341868484087462E-3</v>
      </c>
      <c r="I21" s="259">
        <v>5.4824298315652737E-3</v>
      </c>
      <c r="J21" s="261">
        <v>6.0306728147218013E-3</v>
      </c>
      <c r="K21" s="153" t="e">
        <f t="shared" si="3"/>
        <v>#DIV/0!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</row>
    <row r="22" spans="1:60" s="2" customFormat="1" ht="30">
      <c r="A22" s="101">
        <v>94963</v>
      </c>
      <c r="B22" s="31" t="s">
        <v>21</v>
      </c>
      <c r="C22" s="6" t="s">
        <v>12</v>
      </c>
      <c r="D22" s="161"/>
      <c r="E22" s="65">
        <v>80</v>
      </c>
      <c r="F22" s="27">
        <f t="shared" si="1"/>
        <v>0</v>
      </c>
      <c r="G22" s="259" t="e">
        <f t="shared" si="2"/>
        <v>#DIV/0!</v>
      </c>
      <c r="H22" s="260">
        <v>4.3297620128830358E-3</v>
      </c>
      <c r="I22" s="259">
        <v>4.8108466809811505E-3</v>
      </c>
      <c r="J22" s="261">
        <v>5.2919313490792661E-3</v>
      </c>
      <c r="K22" s="153" t="e">
        <f t="shared" si="3"/>
        <v>#DIV/0!</v>
      </c>
    </row>
    <row r="23" spans="1:60" s="24" customFormat="1" ht="30">
      <c r="A23" s="101">
        <v>103669</v>
      </c>
      <c r="B23" s="29" t="s">
        <v>560</v>
      </c>
      <c r="C23" s="30" t="s">
        <v>12</v>
      </c>
      <c r="D23" s="161"/>
      <c r="E23" s="63">
        <v>15</v>
      </c>
      <c r="F23" s="27">
        <f t="shared" si="1"/>
        <v>0</v>
      </c>
      <c r="G23" s="259" t="e">
        <f t="shared" si="2"/>
        <v>#DIV/0!</v>
      </c>
      <c r="H23" s="260">
        <v>1.7464867631647419E-3</v>
      </c>
      <c r="I23" s="259">
        <v>1.9405408479608243E-3</v>
      </c>
      <c r="J23" s="261">
        <v>2.1345949327569069E-3</v>
      </c>
      <c r="K23" s="153" t="e">
        <f t="shared" si="3"/>
        <v>#DIV/0!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</row>
    <row r="24" spans="1:60" s="24" customFormat="1" ht="30">
      <c r="A24" s="101">
        <v>103682</v>
      </c>
      <c r="B24" s="42" t="s">
        <v>562</v>
      </c>
      <c r="C24" s="43" t="s">
        <v>47</v>
      </c>
      <c r="D24" s="161"/>
      <c r="E24" s="11">
        <v>15</v>
      </c>
      <c r="F24" s="27">
        <f t="shared" si="1"/>
        <v>0</v>
      </c>
      <c r="G24" s="259" t="e">
        <f t="shared" si="2"/>
        <v>#DIV/0!</v>
      </c>
      <c r="H24" s="260">
        <v>1.7855099155015619E-3</v>
      </c>
      <c r="I24" s="259">
        <v>1.9838999061128466E-3</v>
      </c>
      <c r="J24" s="261">
        <v>2.1822898967241316E-3</v>
      </c>
      <c r="K24" s="153" t="e">
        <f t="shared" si="3"/>
        <v>#DIV/0!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</row>
    <row r="25" spans="1:60" s="2" customFormat="1" ht="45">
      <c r="A25" s="101">
        <v>103683</v>
      </c>
      <c r="B25" s="42" t="s">
        <v>561</v>
      </c>
      <c r="C25" s="43" t="s">
        <v>47</v>
      </c>
      <c r="D25" s="161"/>
      <c r="E25" s="11">
        <v>15</v>
      </c>
      <c r="F25" s="27">
        <f t="shared" si="1"/>
        <v>0</v>
      </c>
      <c r="G25" s="259" t="e">
        <f t="shared" si="2"/>
        <v>#DIV/0!</v>
      </c>
      <c r="H25" s="260">
        <v>2.418906782006223E-3</v>
      </c>
      <c r="I25" s="259">
        <v>2.6876742022291364E-3</v>
      </c>
      <c r="J25" s="261">
        <v>2.9564416224520502E-3</v>
      </c>
      <c r="K25" s="153" t="e">
        <f t="shared" si="3"/>
        <v>#DIV/0!</v>
      </c>
    </row>
    <row r="26" spans="1:60" s="4" customFormat="1" ht="30">
      <c r="A26" s="101">
        <v>94962</v>
      </c>
      <c r="B26" s="31" t="s">
        <v>117</v>
      </c>
      <c r="C26" s="6" t="s">
        <v>12</v>
      </c>
      <c r="D26" s="161"/>
      <c r="E26" s="66">
        <v>30</v>
      </c>
      <c r="F26" s="27">
        <f t="shared" si="1"/>
        <v>0</v>
      </c>
      <c r="G26" s="259" t="e">
        <f t="shared" si="2"/>
        <v>#DIV/0!</v>
      </c>
      <c r="H26" s="260">
        <v>1.4789246072778154E-3</v>
      </c>
      <c r="I26" s="259">
        <v>1.643249563642017E-3</v>
      </c>
      <c r="J26" s="261">
        <v>1.8075745200062188E-3</v>
      </c>
      <c r="K26" s="153" t="e">
        <f t="shared" si="3"/>
        <v>#DIV/0!</v>
      </c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</row>
    <row r="27" spans="1:60" s="2" customFormat="1">
      <c r="A27" s="168"/>
      <c r="B27" s="169" t="s">
        <v>76</v>
      </c>
      <c r="C27" s="170" t="s">
        <v>14</v>
      </c>
      <c r="D27" s="171"/>
      <c r="E27" s="172"/>
      <c r="F27" s="172"/>
      <c r="G27" s="172"/>
      <c r="H27" s="172"/>
      <c r="I27" s="172"/>
      <c r="J27" s="172"/>
      <c r="K27" s="173"/>
    </row>
    <row r="28" spans="1:60" s="2" customFormat="1" ht="30">
      <c r="A28" s="102" t="s">
        <v>61</v>
      </c>
      <c r="B28" s="37" t="s">
        <v>62</v>
      </c>
      <c r="C28" s="38" t="s">
        <v>36</v>
      </c>
      <c r="D28" s="161"/>
      <c r="E28" s="69">
        <v>100</v>
      </c>
      <c r="F28" s="27">
        <f t="shared" si="1"/>
        <v>0</v>
      </c>
      <c r="G28" s="259" t="e">
        <f t="shared" si="2"/>
        <v>#DIV/0!</v>
      </c>
      <c r="H28" s="260">
        <v>1.5883382426306253E-3</v>
      </c>
      <c r="I28" s="259">
        <v>1.7648202695895836E-3</v>
      </c>
      <c r="J28" s="261">
        <v>1.941302296548542E-3</v>
      </c>
      <c r="K28" s="153" t="e">
        <f t="shared" si="3"/>
        <v>#DIV/0!</v>
      </c>
    </row>
    <row r="29" spans="1:60" s="4" customFormat="1">
      <c r="A29" s="174"/>
      <c r="B29" s="169" t="s">
        <v>77</v>
      </c>
      <c r="C29" s="175"/>
      <c r="D29" s="171"/>
      <c r="E29" s="176"/>
      <c r="F29" s="176"/>
      <c r="G29" s="176"/>
      <c r="H29" s="176"/>
      <c r="I29" s="176"/>
      <c r="J29" s="176"/>
      <c r="K29" s="177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</row>
    <row r="30" spans="1:60" s="1" customFormat="1" ht="30">
      <c r="A30" s="102">
        <v>97111</v>
      </c>
      <c r="B30" s="37" t="s">
        <v>563</v>
      </c>
      <c r="C30" s="38" t="s">
        <v>36</v>
      </c>
      <c r="D30" s="161"/>
      <c r="E30" s="69">
        <v>100</v>
      </c>
      <c r="F30" s="27">
        <f t="shared" si="1"/>
        <v>0</v>
      </c>
      <c r="G30" s="259" t="e">
        <f t="shared" si="2"/>
        <v>#DIV/0!</v>
      </c>
      <c r="H30" s="260">
        <v>3.018991360581944E-3</v>
      </c>
      <c r="I30" s="259">
        <v>3.3544348450910487E-3</v>
      </c>
      <c r="J30" s="261">
        <v>3.6898783296001538E-3</v>
      </c>
      <c r="K30" s="153" t="e">
        <f t="shared" si="3"/>
        <v>#DIV/0!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</row>
    <row r="31" spans="1:60" s="1" customFormat="1">
      <c r="A31" s="174"/>
      <c r="B31" s="178" t="s">
        <v>63</v>
      </c>
      <c r="C31" s="175"/>
      <c r="D31" s="171"/>
      <c r="E31" s="176"/>
      <c r="F31" s="176"/>
      <c r="G31" s="176"/>
      <c r="H31" s="176"/>
      <c r="I31" s="176"/>
      <c r="J31" s="176"/>
      <c r="K31" s="177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</row>
    <row r="32" spans="1:60" s="1" customFormat="1" ht="30">
      <c r="A32" s="102">
        <v>92767</v>
      </c>
      <c r="B32" s="37" t="s">
        <v>74</v>
      </c>
      <c r="C32" s="38" t="s">
        <v>39</v>
      </c>
      <c r="D32" s="161"/>
      <c r="E32" s="69">
        <v>70</v>
      </c>
      <c r="F32" s="27">
        <f t="shared" si="1"/>
        <v>0</v>
      </c>
      <c r="G32" s="259" t="e">
        <f t="shared" si="2"/>
        <v>#DIV/0!</v>
      </c>
      <c r="H32" s="260">
        <v>1.4236042795964495E-4</v>
      </c>
      <c r="I32" s="259">
        <v>1.5817825328849437E-4</v>
      </c>
      <c r="J32" s="261">
        <v>1.7399607861734383E-4</v>
      </c>
      <c r="K32" s="153" t="e">
        <f t="shared" si="3"/>
        <v>#DIV/0!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</row>
    <row r="33" spans="1:60" s="32" customFormat="1" ht="30">
      <c r="A33" s="102">
        <v>92769</v>
      </c>
      <c r="B33" s="37" t="s">
        <v>75</v>
      </c>
      <c r="C33" s="38" t="s">
        <v>39</v>
      </c>
      <c r="D33" s="161"/>
      <c r="E33" s="69">
        <v>70</v>
      </c>
      <c r="F33" s="27">
        <f t="shared" si="1"/>
        <v>0</v>
      </c>
      <c r="G33" s="259" t="e">
        <f t="shared" si="2"/>
        <v>#DIV/0!</v>
      </c>
      <c r="H33" s="260">
        <v>1.1275530686919246E-4</v>
      </c>
      <c r="I33" s="259">
        <v>1.2528367429910273E-4</v>
      </c>
      <c r="J33" s="261">
        <v>1.3781204172901303E-4</v>
      </c>
      <c r="K33" s="153" t="e">
        <f t="shared" si="3"/>
        <v>#DIV/0!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0" s="4" customFormat="1">
      <c r="A34" s="179"/>
      <c r="B34" s="163" t="s">
        <v>13</v>
      </c>
      <c r="C34" s="180" t="s">
        <v>14</v>
      </c>
      <c r="D34" s="171"/>
      <c r="E34" s="181"/>
      <c r="F34" s="181"/>
      <c r="G34" s="181"/>
      <c r="H34" s="181"/>
      <c r="I34" s="181"/>
      <c r="J34" s="181"/>
      <c r="K34" s="182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</row>
    <row r="35" spans="1:60" s="4" customFormat="1" ht="30">
      <c r="A35" s="101">
        <v>103324</v>
      </c>
      <c r="B35" s="29" t="s">
        <v>102</v>
      </c>
      <c r="C35" s="30" t="s">
        <v>36</v>
      </c>
      <c r="D35" s="161"/>
      <c r="E35" s="69">
        <v>70</v>
      </c>
      <c r="F35" s="27">
        <f t="shared" si="1"/>
        <v>0</v>
      </c>
      <c r="G35" s="259" t="e">
        <f t="shared" si="2"/>
        <v>#DIV/0!</v>
      </c>
      <c r="H35" s="260">
        <v>7.4186413004130754E-4</v>
      </c>
      <c r="I35" s="259">
        <v>8.2429347782367508E-4</v>
      </c>
      <c r="J35" s="261">
        <v>9.0672282560604262E-4</v>
      </c>
      <c r="K35" s="153" t="e">
        <f t="shared" si="3"/>
        <v>#DIV/0!</v>
      </c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</row>
    <row r="36" spans="1:60" s="35" customFormat="1" ht="30">
      <c r="A36" s="101">
        <v>103325</v>
      </c>
      <c r="B36" s="29" t="s">
        <v>103</v>
      </c>
      <c r="C36" s="30" t="s">
        <v>36</v>
      </c>
      <c r="D36" s="161"/>
      <c r="E36" s="69">
        <v>70</v>
      </c>
      <c r="F36" s="27">
        <f t="shared" si="1"/>
        <v>0</v>
      </c>
      <c r="G36" s="259" t="e">
        <f t="shared" si="2"/>
        <v>#DIV/0!</v>
      </c>
      <c r="H36" s="260">
        <v>7.564839429254818E-4</v>
      </c>
      <c r="I36" s="259">
        <v>8.4053771436164637E-4</v>
      </c>
      <c r="J36" s="261">
        <v>9.2459148579781105E-4</v>
      </c>
      <c r="K36" s="153" t="e">
        <f t="shared" si="3"/>
        <v>#DIV/0!</v>
      </c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</row>
    <row r="37" spans="1:60" s="4" customFormat="1" ht="45">
      <c r="A37" s="101">
        <v>103334</v>
      </c>
      <c r="B37" s="29" t="s">
        <v>104</v>
      </c>
      <c r="C37" s="30" t="s">
        <v>36</v>
      </c>
      <c r="D37" s="161"/>
      <c r="E37" s="69">
        <v>70</v>
      </c>
      <c r="F37" s="27">
        <f t="shared" si="1"/>
        <v>0</v>
      </c>
      <c r="G37" s="259" t="e">
        <f t="shared" si="2"/>
        <v>#DIV/0!</v>
      </c>
      <c r="H37" s="260">
        <v>1.4125480461027928E-3</v>
      </c>
      <c r="I37" s="259">
        <v>1.5694978290031031E-3</v>
      </c>
      <c r="J37" s="261">
        <v>1.7264476119034137E-3</v>
      </c>
      <c r="K37" s="153" t="e">
        <f t="shared" si="3"/>
        <v>#DIV/0!</v>
      </c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</row>
    <row r="38" spans="1:60" s="1" customFormat="1" ht="30">
      <c r="A38" s="101">
        <v>103335</v>
      </c>
      <c r="B38" s="29" t="s">
        <v>105</v>
      </c>
      <c r="C38" s="30" t="s">
        <v>36</v>
      </c>
      <c r="D38" s="161"/>
      <c r="E38" s="69">
        <v>70</v>
      </c>
      <c r="F38" s="27">
        <f t="shared" si="1"/>
        <v>0</v>
      </c>
      <c r="G38" s="259" t="e">
        <f t="shared" si="2"/>
        <v>#DIV/0!</v>
      </c>
      <c r="H38" s="260">
        <v>1.4352087560732627E-3</v>
      </c>
      <c r="I38" s="259">
        <v>1.5946763956369585E-3</v>
      </c>
      <c r="J38" s="261">
        <v>1.7541440352006545E-3</v>
      </c>
      <c r="K38" s="153" t="e">
        <f t="shared" si="3"/>
        <v>#DIV/0!</v>
      </c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</row>
    <row r="39" spans="1:60" s="1" customFormat="1" ht="30">
      <c r="A39" s="101">
        <v>103316</v>
      </c>
      <c r="B39" s="29" t="s">
        <v>106</v>
      </c>
      <c r="C39" s="30" t="s">
        <v>36</v>
      </c>
      <c r="D39" s="161"/>
      <c r="E39" s="69">
        <v>70</v>
      </c>
      <c r="F39" s="27">
        <f t="shared" si="1"/>
        <v>0</v>
      </c>
      <c r="G39" s="259" t="e">
        <f t="shared" si="2"/>
        <v>#DIV/0!</v>
      </c>
      <c r="H39" s="260">
        <v>6.4473374819207631E-4</v>
      </c>
      <c r="I39" s="259">
        <v>7.1637083132452921E-4</v>
      </c>
      <c r="J39" s="261">
        <v>7.8800791445698222E-4</v>
      </c>
      <c r="K39" s="153" t="e">
        <f t="shared" si="3"/>
        <v>#DIV/0!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</row>
    <row r="40" spans="1:60" s="1" customFormat="1" ht="30">
      <c r="A40" s="101">
        <v>103317</v>
      </c>
      <c r="B40" s="29" t="s">
        <v>107</v>
      </c>
      <c r="C40" s="30" t="s">
        <v>36</v>
      </c>
      <c r="D40" s="161"/>
      <c r="E40" s="69">
        <v>70</v>
      </c>
      <c r="F40" s="27">
        <f t="shared" si="1"/>
        <v>0</v>
      </c>
      <c r="G40" s="259" t="e">
        <f t="shared" si="2"/>
        <v>#DIV/0!</v>
      </c>
      <c r="H40" s="260">
        <v>6.5551586019415458E-4</v>
      </c>
      <c r="I40" s="259">
        <v>7.2835095577128287E-4</v>
      </c>
      <c r="J40" s="261">
        <v>8.0118605134841126E-4</v>
      </c>
      <c r="K40" s="153" t="e">
        <f t="shared" si="3"/>
        <v>#DIV/0!</v>
      </c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</row>
    <row r="41" spans="1:60" s="1" customFormat="1" ht="30">
      <c r="A41" s="104">
        <v>103318</v>
      </c>
      <c r="B41" s="28" t="s">
        <v>108</v>
      </c>
      <c r="C41" s="10" t="s">
        <v>36</v>
      </c>
      <c r="D41" s="161"/>
      <c r="E41" s="69">
        <v>100</v>
      </c>
      <c r="F41" s="27">
        <f t="shared" si="1"/>
        <v>0</v>
      </c>
      <c r="G41" s="259" t="e">
        <f t="shared" si="2"/>
        <v>#DIV/0!</v>
      </c>
      <c r="H41" s="260">
        <v>1.2023490756797081E-3</v>
      </c>
      <c r="I41" s="259">
        <v>1.3359434174218979E-3</v>
      </c>
      <c r="J41" s="261">
        <v>1.4695377591640879E-3</v>
      </c>
      <c r="K41" s="153" t="e">
        <f t="shared" si="3"/>
        <v>#DIV/0!</v>
      </c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</row>
    <row r="42" spans="1:60" s="1" customFormat="1" ht="30">
      <c r="A42" s="104">
        <v>103319</v>
      </c>
      <c r="B42" s="28" t="s">
        <v>109</v>
      </c>
      <c r="C42" s="10" t="s">
        <v>36</v>
      </c>
      <c r="D42" s="161"/>
      <c r="E42" s="69">
        <v>100</v>
      </c>
      <c r="F42" s="27">
        <f t="shared" si="1"/>
        <v>0</v>
      </c>
      <c r="G42" s="259" t="e">
        <f t="shared" si="2"/>
        <v>#DIV/0!</v>
      </c>
      <c r="H42" s="260">
        <v>1.2203627736977083E-3</v>
      </c>
      <c r="I42" s="259">
        <v>1.3559586374418981E-3</v>
      </c>
      <c r="J42" s="261">
        <v>1.491554501186088E-3</v>
      </c>
      <c r="K42" s="153" t="e">
        <f t="shared" si="3"/>
        <v>#DIV/0!</v>
      </c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</row>
    <row r="43" spans="1:60" s="36" customFormat="1">
      <c r="A43" s="101">
        <v>89993</v>
      </c>
      <c r="B43" s="29" t="s">
        <v>48</v>
      </c>
      <c r="C43" s="30" t="s">
        <v>12</v>
      </c>
      <c r="D43" s="161"/>
      <c r="E43" s="70">
        <v>20</v>
      </c>
      <c r="F43" s="27">
        <f t="shared" si="1"/>
        <v>0</v>
      </c>
      <c r="G43" s="259" t="e">
        <f t="shared" si="2"/>
        <v>#DIV/0!</v>
      </c>
      <c r="H43" s="260">
        <v>2.6595528181010365E-3</v>
      </c>
      <c r="I43" s="259">
        <v>2.9550586867789293E-3</v>
      </c>
      <c r="J43" s="261">
        <v>3.2505645554568225E-3</v>
      </c>
      <c r="K43" s="153" t="e">
        <f t="shared" si="3"/>
        <v>#DIV/0!</v>
      </c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</row>
    <row r="44" spans="1:60" s="1" customFormat="1">
      <c r="A44" s="183"/>
      <c r="B44" s="184" t="s">
        <v>35</v>
      </c>
      <c r="C44" s="184"/>
      <c r="D44" s="171"/>
      <c r="E44" s="185"/>
      <c r="F44" s="185"/>
      <c r="G44" s="185"/>
      <c r="H44" s="185"/>
      <c r="I44" s="185"/>
      <c r="J44" s="185"/>
      <c r="K44" s="185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</row>
    <row r="45" spans="1:60" s="1" customFormat="1" ht="30">
      <c r="A45" s="104">
        <v>96358</v>
      </c>
      <c r="B45" s="28" t="s">
        <v>662</v>
      </c>
      <c r="C45" s="52" t="s">
        <v>36</v>
      </c>
      <c r="D45" s="161"/>
      <c r="E45" s="10">
        <v>100</v>
      </c>
      <c r="F45" s="27">
        <f t="shared" si="1"/>
        <v>0</v>
      </c>
      <c r="G45" s="259" t="e">
        <f t="shared" si="2"/>
        <v>#DIV/0!</v>
      </c>
      <c r="H45" s="260">
        <v>1.1872071266210995E-3</v>
      </c>
      <c r="I45" s="259">
        <v>1.3191190295789993E-3</v>
      </c>
      <c r="J45" s="261">
        <v>1.4510309325368993E-3</v>
      </c>
      <c r="K45" s="153" t="e">
        <f t="shared" si="3"/>
        <v>#DIV/0!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</row>
    <row r="46" spans="1:60" s="1" customFormat="1" ht="45">
      <c r="A46" s="91" t="s">
        <v>482</v>
      </c>
      <c r="B46" s="19" t="s">
        <v>663</v>
      </c>
      <c r="C46" s="52" t="s">
        <v>36</v>
      </c>
      <c r="D46" s="161"/>
      <c r="E46" s="146">
        <v>100</v>
      </c>
      <c r="F46" s="27">
        <f t="shared" si="1"/>
        <v>0</v>
      </c>
      <c r="G46" s="259" t="e">
        <f t="shared" si="2"/>
        <v>#DIV/0!</v>
      </c>
      <c r="H46" s="260">
        <v>1.334710595898927E-3</v>
      </c>
      <c r="I46" s="259">
        <v>1.48301177322103E-3</v>
      </c>
      <c r="J46" s="261">
        <v>1.6313129505431331E-3</v>
      </c>
      <c r="K46" s="153" t="e">
        <f t="shared" si="3"/>
        <v>#DIV/0!</v>
      </c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</row>
    <row r="47" spans="1:60" s="1" customFormat="1" ht="30">
      <c r="A47" s="91" t="s">
        <v>483</v>
      </c>
      <c r="B47" s="19" t="s">
        <v>664</v>
      </c>
      <c r="C47" s="52" t="s">
        <v>36</v>
      </c>
      <c r="D47" s="161"/>
      <c r="E47" s="146">
        <v>100</v>
      </c>
      <c r="F47" s="27">
        <f t="shared" si="1"/>
        <v>0</v>
      </c>
      <c r="G47" s="259" t="e">
        <f t="shared" si="2"/>
        <v>#DIV/0!</v>
      </c>
      <c r="H47" s="260">
        <v>1.5506139040277118E-3</v>
      </c>
      <c r="I47" s="259">
        <v>1.7229043378085686E-3</v>
      </c>
      <c r="J47" s="261">
        <v>1.8951947715894256E-3</v>
      </c>
      <c r="K47" s="153" t="e">
        <f t="shared" si="3"/>
        <v>#DIV/0!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</row>
    <row r="48" spans="1:60" s="1" customFormat="1" ht="45">
      <c r="A48" s="91" t="s">
        <v>487</v>
      </c>
      <c r="B48" s="19" t="s">
        <v>665</v>
      </c>
      <c r="C48" s="52" t="s">
        <v>36</v>
      </c>
      <c r="D48" s="161"/>
      <c r="E48" s="146">
        <v>100</v>
      </c>
      <c r="F48" s="27">
        <f t="shared" si="1"/>
        <v>0</v>
      </c>
      <c r="G48" s="259" t="e">
        <f t="shared" si="2"/>
        <v>#DIV/0!</v>
      </c>
      <c r="H48" s="260">
        <v>1.8290430190450624E-3</v>
      </c>
      <c r="I48" s="259">
        <v>2.0322700211611805E-3</v>
      </c>
      <c r="J48" s="261">
        <v>2.2354970232772988E-3</v>
      </c>
      <c r="K48" s="153" t="e">
        <f t="shared" si="3"/>
        <v>#DIV/0!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</row>
    <row r="49" spans="1:60" s="1" customFormat="1" ht="30">
      <c r="A49" s="91" t="s">
        <v>488</v>
      </c>
      <c r="B49" s="19" t="s">
        <v>666</v>
      </c>
      <c r="C49" s="52" t="s">
        <v>36</v>
      </c>
      <c r="D49" s="161"/>
      <c r="E49" s="146">
        <v>100</v>
      </c>
      <c r="F49" s="27">
        <f t="shared" si="1"/>
        <v>0</v>
      </c>
      <c r="G49" s="259" t="e">
        <f t="shared" si="2"/>
        <v>#DIV/0!</v>
      </c>
      <c r="H49" s="260">
        <v>1.8662452214735412E-3</v>
      </c>
      <c r="I49" s="259">
        <v>2.0736058016372679E-3</v>
      </c>
      <c r="J49" s="261">
        <v>2.2809663818009951E-3</v>
      </c>
      <c r="K49" s="153" t="e">
        <f t="shared" si="3"/>
        <v>#DIV/0!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</row>
    <row r="50" spans="1:60" s="1" customFormat="1" ht="45">
      <c r="A50" s="91" t="s">
        <v>489</v>
      </c>
      <c r="B50" s="19" t="s">
        <v>669</v>
      </c>
      <c r="C50" s="52" t="s">
        <v>36</v>
      </c>
      <c r="D50" s="161"/>
      <c r="E50" s="146">
        <v>100</v>
      </c>
      <c r="F50" s="27">
        <f t="shared" si="1"/>
        <v>0</v>
      </c>
      <c r="G50" s="259" t="e">
        <f t="shared" si="2"/>
        <v>#DIV/0!</v>
      </c>
      <c r="H50" s="260">
        <v>2.0300654462024558E-3</v>
      </c>
      <c r="I50" s="259">
        <v>2.2556282735582841E-3</v>
      </c>
      <c r="J50" s="261">
        <v>2.4811911009141128E-3</v>
      </c>
      <c r="K50" s="153" t="e">
        <f t="shared" si="3"/>
        <v>#DIV/0!</v>
      </c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</row>
    <row r="51" spans="1:60" s="1" customFormat="1">
      <c r="A51" s="91" t="s">
        <v>667</v>
      </c>
      <c r="B51" s="19" t="s">
        <v>668</v>
      </c>
      <c r="C51" s="52" t="s">
        <v>36</v>
      </c>
      <c r="D51" s="161"/>
      <c r="E51" s="146">
        <v>100</v>
      </c>
      <c r="F51" s="27">
        <f t="shared" si="1"/>
        <v>0</v>
      </c>
      <c r="G51" s="259" t="e">
        <f t="shared" si="2"/>
        <v>#DIV/0!</v>
      </c>
      <c r="H51" s="260">
        <v>6.1690389009470196E-4</v>
      </c>
      <c r="I51" s="259">
        <v>6.8544876677189106E-4</v>
      </c>
      <c r="J51" s="261">
        <v>7.5399364344908026E-4</v>
      </c>
      <c r="K51" s="153" t="e">
        <f t="shared" si="3"/>
        <v>#DIV/0!</v>
      </c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</row>
    <row r="52" spans="1:60" s="118" customFormat="1">
      <c r="A52" s="91" t="s">
        <v>671</v>
      </c>
      <c r="B52" s="19" t="s">
        <v>670</v>
      </c>
      <c r="C52" s="52" t="s">
        <v>36</v>
      </c>
      <c r="D52" s="161"/>
      <c r="E52" s="69">
        <v>100</v>
      </c>
      <c r="F52" s="27">
        <f t="shared" si="1"/>
        <v>0</v>
      </c>
      <c r="G52" s="259" t="e">
        <f t="shared" si="2"/>
        <v>#DIV/0!</v>
      </c>
      <c r="H52" s="260">
        <v>3.7763498815996044E-4</v>
      </c>
      <c r="I52" s="259">
        <v>4.1959443128884494E-4</v>
      </c>
      <c r="J52" s="261">
        <v>4.6155387441772948E-4</v>
      </c>
      <c r="K52" s="153" t="e">
        <f t="shared" si="3"/>
        <v>#DIV/0!</v>
      </c>
      <c r="L52" s="2"/>
      <c r="M52" s="2"/>
      <c r="N52" s="2"/>
    </row>
    <row r="53" spans="1:60" s="1" customFormat="1">
      <c r="A53" s="91" t="s">
        <v>484</v>
      </c>
      <c r="B53" s="15" t="s">
        <v>120</v>
      </c>
      <c r="C53" s="56" t="s">
        <v>33</v>
      </c>
      <c r="D53" s="161"/>
      <c r="E53" s="78">
        <v>100</v>
      </c>
      <c r="F53" s="27">
        <f t="shared" si="1"/>
        <v>0</v>
      </c>
      <c r="G53" s="259" t="e">
        <f t="shared" si="2"/>
        <v>#DIV/0!</v>
      </c>
      <c r="H53" s="260">
        <v>1.4437065223121891E-4</v>
      </c>
      <c r="I53" s="259">
        <v>1.6041183581246544E-4</v>
      </c>
      <c r="J53" s="261">
        <v>1.76453019393712E-4</v>
      </c>
      <c r="K53" s="153" t="e">
        <f t="shared" si="3"/>
        <v>#DIV/0!</v>
      </c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</row>
    <row r="54" spans="1:60" s="1" customFormat="1">
      <c r="A54" s="91" t="s">
        <v>485</v>
      </c>
      <c r="B54" s="15" t="s">
        <v>486</v>
      </c>
      <c r="C54" s="56" t="s">
        <v>33</v>
      </c>
      <c r="D54" s="161"/>
      <c r="E54" s="78">
        <v>100</v>
      </c>
      <c r="F54" s="27">
        <f t="shared" si="1"/>
        <v>0</v>
      </c>
      <c r="G54" s="259" t="e">
        <f t="shared" si="2"/>
        <v>#DIV/0!</v>
      </c>
      <c r="H54" s="260">
        <v>4.064830117974825E-4</v>
      </c>
      <c r="I54" s="259">
        <v>4.5164779088609165E-4</v>
      </c>
      <c r="J54" s="261">
        <v>4.9681256997470081E-4</v>
      </c>
      <c r="K54" s="153" t="e">
        <f t="shared" si="3"/>
        <v>#DIV/0!</v>
      </c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</row>
    <row r="55" spans="1:60" s="1" customFormat="1">
      <c r="A55" s="186"/>
      <c r="B55" s="187" t="s">
        <v>473</v>
      </c>
      <c r="C55" s="188"/>
      <c r="D55" s="171"/>
      <c r="E55" s="189"/>
      <c r="F55" s="189"/>
      <c r="G55" s="189"/>
      <c r="H55" s="189"/>
      <c r="I55" s="189"/>
      <c r="J55" s="189"/>
      <c r="K55" s="177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</row>
    <row r="56" spans="1:60" s="1" customFormat="1">
      <c r="A56" s="105">
        <v>97645</v>
      </c>
      <c r="B56" s="15" t="s">
        <v>472</v>
      </c>
      <c r="C56" s="16" t="s">
        <v>3</v>
      </c>
      <c r="D56" s="161"/>
      <c r="E56" s="55">
        <v>100</v>
      </c>
      <c r="F56" s="27">
        <f t="shared" si="1"/>
        <v>0</v>
      </c>
      <c r="G56" s="259" t="e">
        <f t="shared" si="2"/>
        <v>#DIV/0!</v>
      </c>
      <c r="H56" s="260">
        <v>3.6575639019156901E-4</v>
      </c>
      <c r="I56" s="259">
        <v>4.0639598910174331E-4</v>
      </c>
      <c r="J56" s="261">
        <v>4.4703558801191767E-4</v>
      </c>
      <c r="K56" s="153" t="e">
        <f t="shared" si="3"/>
        <v>#DIV/0!</v>
      </c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</row>
    <row r="57" spans="1:60" s="36" customFormat="1">
      <c r="A57" s="105">
        <v>94559</v>
      </c>
      <c r="B57" s="15" t="s">
        <v>454</v>
      </c>
      <c r="C57" s="16" t="s">
        <v>3</v>
      </c>
      <c r="D57" s="161"/>
      <c r="E57" s="55">
        <v>30</v>
      </c>
      <c r="F57" s="27">
        <f t="shared" si="1"/>
        <v>0</v>
      </c>
      <c r="G57" s="259" t="e">
        <f t="shared" si="2"/>
        <v>#DIV/0!</v>
      </c>
      <c r="H57" s="260">
        <v>2.8417000225526116E-3</v>
      </c>
      <c r="I57" s="259">
        <v>3.157444469502902E-3</v>
      </c>
      <c r="J57" s="261">
        <v>3.4731889164531923E-3</v>
      </c>
      <c r="K57" s="153" t="e">
        <f t="shared" si="3"/>
        <v>#DIV/0!</v>
      </c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</row>
    <row r="58" spans="1:60" s="36" customFormat="1" ht="30">
      <c r="A58" s="105">
        <v>94569</v>
      </c>
      <c r="B58" s="15" t="s">
        <v>457</v>
      </c>
      <c r="C58" s="16" t="s">
        <v>3</v>
      </c>
      <c r="D58" s="161"/>
      <c r="E58" s="55">
        <v>80</v>
      </c>
      <c r="F58" s="27">
        <f t="shared" si="1"/>
        <v>0</v>
      </c>
      <c r="G58" s="259" t="e">
        <f t="shared" si="2"/>
        <v>#DIV/0!</v>
      </c>
      <c r="H58" s="260">
        <v>1.3143838346281805E-2</v>
      </c>
      <c r="I58" s="259">
        <v>1.4604264829202006E-2</v>
      </c>
      <c r="J58" s="261">
        <v>1.6064691312122209E-2</v>
      </c>
      <c r="K58" s="153" t="e">
        <f t="shared" si="3"/>
        <v>#DIV/0!</v>
      </c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</row>
    <row r="59" spans="1:60" s="36" customFormat="1" ht="45">
      <c r="A59" s="105">
        <v>94570</v>
      </c>
      <c r="B59" s="15" t="s">
        <v>456</v>
      </c>
      <c r="C59" s="16" t="s">
        <v>3</v>
      </c>
      <c r="D59" s="161"/>
      <c r="E59" s="55">
        <v>50</v>
      </c>
      <c r="F59" s="27">
        <f t="shared" si="1"/>
        <v>0</v>
      </c>
      <c r="G59" s="259" t="e">
        <f t="shared" si="2"/>
        <v>#DIV/0!</v>
      </c>
      <c r="H59" s="260">
        <v>4.3326207084380666E-3</v>
      </c>
      <c r="I59" s="259">
        <v>4.8140230093756294E-3</v>
      </c>
      <c r="J59" s="261">
        <v>5.295425310313193E-3</v>
      </c>
      <c r="K59" s="153" t="e">
        <f t="shared" si="3"/>
        <v>#DIV/0!</v>
      </c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</row>
    <row r="60" spans="1:60" s="36" customFormat="1" ht="30">
      <c r="A60" s="105">
        <v>100674</v>
      </c>
      <c r="B60" s="15" t="s">
        <v>455</v>
      </c>
      <c r="C60" s="16" t="s">
        <v>3</v>
      </c>
      <c r="D60" s="161"/>
      <c r="E60" s="55">
        <v>50</v>
      </c>
      <c r="F60" s="27">
        <f t="shared" si="1"/>
        <v>0</v>
      </c>
      <c r="G60" s="259" t="e">
        <f t="shared" si="2"/>
        <v>#DIV/0!</v>
      </c>
      <c r="H60" s="260">
        <v>9.1894661360086595E-3</v>
      </c>
      <c r="I60" s="259">
        <v>1.0210517928898511E-2</v>
      </c>
      <c r="J60" s="261">
        <v>1.1231569721788362E-2</v>
      </c>
      <c r="K60" s="153" t="e">
        <f t="shared" si="3"/>
        <v>#DIV/0!</v>
      </c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</row>
    <row r="61" spans="1:60" s="36" customFormat="1">
      <c r="A61" s="106" t="s">
        <v>459</v>
      </c>
      <c r="B61" s="18" t="s">
        <v>458</v>
      </c>
      <c r="C61" s="55" t="s">
        <v>36</v>
      </c>
      <c r="D61" s="161"/>
      <c r="E61" s="78">
        <v>30</v>
      </c>
      <c r="F61" s="27">
        <f t="shared" si="1"/>
        <v>0</v>
      </c>
      <c r="G61" s="259" t="e">
        <f t="shared" si="2"/>
        <v>#DIV/0!</v>
      </c>
      <c r="H61" s="260">
        <v>2.6105372847259707E-3</v>
      </c>
      <c r="I61" s="259">
        <v>2.9005969830288563E-3</v>
      </c>
      <c r="J61" s="261">
        <v>3.1906566813317424E-3</v>
      </c>
      <c r="K61" s="153" t="e">
        <f t="shared" si="3"/>
        <v>#DIV/0!</v>
      </c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</row>
    <row r="62" spans="1:60" s="36" customFormat="1" ht="45">
      <c r="A62" s="106" t="s">
        <v>468</v>
      </c>
      <c r="B62" s="18" t="s">
        <v>467</v>
      </c>
      <c r="C62" s="55" t="s">
        <v>33</v>
      </c>
      <c r="D62" s="161"/>
      <c r="E62" s="78">
        <v>100</v>
      </c>
      <c r="F62" s="27">
        <f t="shared" si="1"/>
        <v>0</v>
      </c>
      <c r="G62" s="259" t="e">
        <f t="shared" si="2"/>
        <v>#DIV/0!</v>
      </c>
      <c r="H62" s="260">
        <v>7.9748468602297354E-3</v>
      </c>
      <c r="I62" s="259">
        <v>8.8609409558108171E-3</v>
      </c>
      <c r="J62" s="261">
        <v>9.7470350513918988E-3</v>
      </c>
      <c r="K62" s="153" t="e">
        <f t="shared" si="3"/>
        <v>#DIV/0!</v>
      </c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</row>
    <row r="63" spans="1:60" s="36" customFormat="1" ht="45">
      <c r="A63" s="106" t="s">
        <v>466</v>
      </c>
      <c r="B63" s="18" t="s">
        <v>465</v>
      </c>
      <c r="C63" s="55" t="s">
        <v>33</v>
      </c>
      <c r="D63" s="161"/>
      <c r="E63" s="78">
        <v>100</v>
      </c>
      <c r="F63" s="27">
        <f t="shared" si="1"/>
        <v>0</v>
      </c>
      <c r="G63" s="259" t="e">
        <f t="shared" si="2"/>
        <v>#DIV/0!</v>
      </c>
      <c r="H63" s="260">
        <v>6.6216004301383712E-3</v>
      </c>
      <c r="I63" s="259">
        <v>7.3573338112648571E-3</v>
      </c>
      <c r="J63" s="261">
        <v>8.0930671923913431E-3</v>
      </c>
      <c r="K63" s="153" t="e">
        <f t="shared" si="3"/>
        <v>#DIV/0!</v>
      </c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</row>
    <row r="64" spans="1:60" s="36" customFormat="1">
      <c r="A64" s="106" t="s">
        <v>470</v>
      </c>
      <c r="B64" s="18" t="s">
        <v>469</v>
      </c>
      <c r="C64" s="55" t="s">
        <v>33</v>
      </c>
      <c r="D64" s="161"/>
      <c r="E64" s="78">
        <v>150</v>
      </c>
      <c r="F64" s="27">
        <f t="shared" si="1"/>
        <v>0</v>
      </c>
      <c r="G64" s="259" t="e">
        <f t="shared" si="2"/>
        <v>#DIV/0!</v>
      </c>
      <c r="H64" s="260">
        <v>2.1416720534878915E-3</v>
      </c>
      <c r="I64" s="259">
        <v>2.3796356149865462E-3</v>
      </c>
      <c r="J64" s="261">
        <v>2.617599176485201E-3</v>
      </c>
      <c r="K64" s="153" t="e">
        <f t="shared" si="3"/>
        <v>#DIV/0!</v>
      </c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</row>
    <row r="65" spans="1:60" s="36" customFormat="1">
      <c r="A65" s="186"/>
      <c r="B65" s="187" t="s">
        <v>433</v>
      </c>
      <c r="C65" s="188"/>
      <c r="D65" s="171"/>
      <c r="E65" s="189"/>
      <c r="F65" s="189"/>
      <c r="G65" s="189"/>
      <c r="H65" s="189"/>
      <c r="I65" s="189"/>
      <c r="J65" s="189"/>
      <c r="K65" s="177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</row>
    <row r="66" spans="1:60" s="36" customFormat="1">
      <c r="A66" s="105">
        <v>97644</v>
      </c>
      <c r="B66" s="15" t="s">
        <v>471</v>
      </c>
      <c r="C66" s="16" t="s">
        <v>3</v>
      </c>
      <c r="D66" s="161"/>
      <c r="E66" s="55">
        <v>100</v>
      </c>
      <c r="F66" s="27">
        <f t="shared" si="1"/>
        <v>0</v>
      </c>
      <c r="G66" s="259" t="e">
        <f t="shared" si="2"/>
        <v>#DIV/0!</v>
      </c>
      <c r="H66" s="260">
        <v>1.4162943731543622E-4</v>
      </c>
      <c r="I66" s="259">
        <v>1.573660414615958E-4</v>
      </c>
      <c r="J66" s="261">
        <v>1.7310264560775539E-4</v>
      </c>
      <c r="K66" s="153" t="e">
        <f t="shared" si="3"/>
        <v>#DIV/0!</v>
      </c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</row>
    <row r="67" spans="1:60" s="36" customFormat="1" ht="30">
      <c r="A67" s="105">
        <v>91010</v>
      </c>
      <c r="B67" s="12" t="s">
        <v>452</v>
      </c>
      <c r="C67" s="16" t="s">
        <v>151</v>
      </c>
      <c r="D67" s="161"/>
      <c r="E67" s="55">
        <v>30</v>
      </c>
      <c r="F67" s="27">
        <f t="shared" si="1"/>
        <v>0</v>
      </c>
      <c r="G67" s="259" t="e">
        <f t="shared" si="2"/>
        <v>#DIV/0!</v>
      </c>
      <c r="H67" s="260">
        <v>1.3871722280252624E-3</v>
      </c>
      <c r="I67" s="259">
        <v>1.5413024755836248E-3</v>
      </c>
      <c r="J67" s="261">
        <v>1.6954327231419875E-3</v>
      </c>
      <c r="K67" s="153" t="e">
        <f t="shared" si="3"/>
        <v>#DIV/0!</v>
      </c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</row>
    <row r="68" spans="1:60" s="36" customFormat="1" ht="30">
      <c r="A68" s="105">
        <v>91011</v>
      </c>
      <c r="B68" s="12" t="s">
        <v>451</v>
      </c>
      <c r="C68" s="16" t="s">
        <v>151</v>
      </c>
      <c r="D68" s="161"/>
      <c r="E68" s="55">
        <v>30</v>
      </c>
      <c r="F68" s="27">
        <f t="shared" si="1"/>
        <v>0</v>
      </c>
      <c r="G68" s="259" t="e">
        <f t="shared" si="2"/>
        <v>#DIV/0!</v>
      </c>
      <c r="H68" s="260">
        <v>1.6147713864613864E-3</v>
      </c>
      <c r="I68" s="259">
        <v>1.7941904294015403E-3</v>
      </c>
      <c r="J68" s="261">
        <v>1.9736094723416947E-3</v>
      </c>
      <c r="K68" s="153" t="e">
        <f t="shared" si="3"/>
        <v>#DIV/0!</v>
      </c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</row>
    <row r="69" spans="1:60" s="36" customFormat="1" ht="30">
      <c r="A69" s="105">
        <v>94805</v>
      </c>
      <c r="B69" s="12" t="s">
        <v>453</v>
      </c>
      <c r="C69" s="16" t="s">
        <v>151</v>
      </c>
      <c r="D69" s="161"/>
      <c r="E69" s="55">
        <v>20</v>
      </c>
      <c r="F69" s="27">
        <f t="shared" si="1"/>
        <v>0</v>
      </c>
      <c r="G69" s="259" t="e">
        <f t="shared" si="2"/>
        <v>#DIV/0!</v>
      </c>
      <c r="H69" s="260">
        <v>4.1294444695611299E-3</v>
      </c>
      <c r="I69" s="259">
        <v>4.5882716328457E-3</v>
      </c>
      <c r="J69" s="261">
        <v>5.0470987961302701E-3</v>
      </c>
      <c r="K69" s="153" t="e">
        <f t="shared" si="3"/>
        <v>#DIV/0!</v>
      </c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</row>
    <row r="70" spans="1:60" s="36" customFormat="1" ht="30">
      <c r="A70" s="107">
        <v>91338</v>
      </c>
      <c r="B70" s="19" t="s">
        <v>540</v>
      </c>
      <c r="C70" s="56" t="s">
        <v>36</v>
      </c>
      <c r="D70" s="161"/>
      <c r="E70" s="55">
        <v>60</v>
      </c>
      <c r="F70" s="27">
        <f t="shared" si="1"/>
        <v>0</v>
      </c>
      <c r="G70" s="259" t="e">
        <f t="shared" si="2"/>
        <v>#DIV/0!</v>
      </c>
      <c r="H70" s="260">
        <v>1.277304334200694E-2</v>
      </c>
      <c r="I70" s="259">
        <v>1.4192270380007711E-2</v>
      </c>
      <c r="J70" s="261">
        <v>1.5611497418008484E-2</v>
      </c>
      <c r="K70" s="153" t="e">
        <f t="shared" si="3"/>
        <v>#DIV/0!</v>
      </c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</row>
    <row r="71" spans="1:60" s="36" customFormat="1" ht="30">
      <c r="A71" s="107">
        <v>94806</v>
      </c>
      <c r="B71" s="19" t="s">
        <v>450</v>
      </c>
      <c r="C71" s="56" t="s">
        <v>40</v>
      </c>
      <c r="D71" s="161"/>
      <c r="E71" s="55">
        <v>15</v>
      </c>
      <c r="F71" s="27">
        <f t="shared" ref="F71:F134" si="4">D71*E71</f>
        <v>0</v>
      </c>
      <c r="G71" s="259" t="e">
        <f t="shared" ref="G71:G134" si="5">F71/$F$579</f>
        <v>#DIV/0!</v>
      </c>
      <c r="H71" s="260">
        <v>2.4130523301503734E-3</v>
      </c>
      <c r="I71" s="259">
        <v>2.6811692557226368E-3</v>
      </c>
      <c r="J71" s="261">
        <v>2.9492861812949007E-3</v>
      </c>
      <c r="K71" s="153" t="e">
        <f t="shared" ref="K71:K134" si="6">IF(AND(G71&gt;=H71,G71&lt;=J71),"OK","Ajustar")</f>
        <v>#DIV/0!</v>
      </c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</row>
    <row r="72" spans="1:60" s="36" customFormat="1" ht="30">
      <c r="A72" s="106" t="s">
        <v>619</v>
      </c>
      <c r="B72" s="18" t="s">
        <v>410</v>
      </c>
      <c r="C72" s="55" t="s">
        <v>36</v>
      </c>
      <c r="D72" s="161"/>
      <c r="E72" s="78">
        <v>50</v>
      </c>
      <c r="F72" s="27">
        <f t="shared" si="4"/>
        <v>0</v>
      </c>
      <c r="G72" s="259" t="e">
        <f t="shared" si="5"/>
        <v>#DIV/0!</v>
      </c>
      <c r="H72" s="260">
        <v>7.558116926008971E-3</v>
      </c>
      <c r="I72" s="259">
        <v>8.3979076955655232E-3</v>
      </c>
      <c r="J72" s="261">
        <v>9.2376984651220771E-3</v>
      </c>
      <c r="K72" s="153" t="e">
        <f t="shared" si="6"/>
        <v>#DIV/0!</v>
      </c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</row>
    <row r="73" spans="1:60" s="36" customFormat="1" ht="30">
      <c r="A73" s="106" t="s">
        <v>620</v>
      </c>
      <c r="B73" s="18" t="s">
        <v>539</v>
      </c>
      <c r="C73" s="55" t="s">
        <v>36</v>
      </c>
      <c r="D73" s="161"/>
      <c r="E73" s="78">
        <v>100</v>
      </c>
      <c r="F73" s="27">
        <f t="shared" si="4"/>
        <v>0</v>
      </c>
      <c r="G73" s="259" t="e">
        <f t="shared" si="5"/>
        <v>#DIV/0!</v>
      </c>
      <c r="H73" s="260">
        <v>1.3151435427619831E-2</v>
      </c>
      <c r="I73" s="259">
        <v>1.4612706030688701E-2</v>
      </c>
      <c r="J73" s="261">
        <v>1.6073976633757571E-2</v>
      </c>
      <c r="K73" s="153" t="e">
        <f t="shared" si="6"/>
        <v>#DIV/0!</v>
      </c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</row>
    <row r="74" spans="1:60" s="36" customFormat="1" ht="30">
      <c r="A74" s="106" t="s">
        <v>621</v>
      </c>
      <c r="B74" s="18" t="s">
        <v>411</v>
      </c>
      <c r="C74" s="55" t="s">
        <v>36</v>
      </c>
      <c r="D74" s="161"/>
      <c r="E74" s="78">
        <v>30</v>
      </c>
      <c r="F74" s="27">
        <f t="shared" si="4"/>
        <v>0</v>
      </c>
      <c r="G74" s="259" t="e">
        <f t="shared" si="5"/>
        <v>#DIV/0!</v>
      </c>
      <c r="H74" s="260">
        <v>4.8244599313512753E-3</v>
      </c>
      <c r="I74" s="259">
        <v>5.3605110348347506E-3</v>
      </c>
      <c r="J74" s="261">
        <v>5.896562138318226E-3</v>
      </c>
      <c r="K74" s="153" t="e">
        <f t="shared" si="6"/>
        <v>#DIV/0!</v>
      </c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</row>
    <row r="75" spans="1:60" s="36" customFormat="1" ht="45">
      <c r="A75" s="106" t="s">
        <v>622</v>
      </c>
      <c r="B75" s="18" t="s">
        <v>408</v>
      </c>
      <c r="C75" s="55" t="s">
        <v>40</v>
      </c>
      <c r="D75" s="161"/>
      <c r="E75" s="78">
        <v>30</v>
      </c>
      <c r="F75" s="27">
        <f t="shared" si="4"/>
        <v>0</v>
      </c>
      <c r="G75" s="259" t="e">
        <f t="shared" si="5"/>
        <v>#DIV/0!</v>
      </c>
      <c r="H75" s="260">
        <v>4.9459349123335292E-5</v>
      </c>
      <c r="I75" s="259">
        <v>5.4954832359261434E-5</v>
      </c>
      <c r="J75" s="261">
        <v>6.0450315595187583E-5</v>
      </c>
      <c r="K75" s="153" t="e">
        <f t="shared" si="6"/>
        <v>#DIV/0!</v>
      </c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</row>
    <row r="76" spans="1:60" s="36" customFormat="1" ht="30">
      <c r="A76" s="106" t="s">
        <v>623</v>
      </c>
      <c r="B76" s="18" t="s">
        <v>409</v>
      </c>
      <c r="C76" s="55" t="s">
        <v>40</v>
      </c>
      <c r="D76" s="161"/>
      <c r="E76" s="78">
        <v>30</v>
      </c>
      <c r="F76" s="27">
        <f t="shared" si="4"/>
        <v>0</v>
      </c>
      <c r="G76" s="259" t="e">
        <f t="shared" si="5"/>
        <v>#DIV/0!</v>
      </c>
      <c r="H76" s="260">
        <v>4.9498509336417904E-5</v>
      </c>
      <c r="I76" s="259">
        <v>5.4998343707131005E-5</v>
      </c>
      <c r="J76" s="261">
        <v>6.0498178077844113E-5</v>
      </c>
      <c r="K76" s="153" t="e">
        <f t="shared" si="6"/>
        <v>#DIV/0!</v>
      </c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</row>
    <row r="77" spans="1:60" s="36" customFormat="1" ht="30">
      <c r="A77" s="106" t="s">
        <v>624</v>
      </c>
      <c r="B77" s="18" t="s">
        <v>412</v>
      </c>
      <c r="C77" s="55" t="s">
        <v>40</v>
      </c>
      <c r="D77" s="161"/>
      <c r="E77" s="78">
        <v>20</v>
      </c>
      <c r="F77" s="27">
        <f t="shared" si="4"/>
        <v>0</v>
      </c>
      <c r="G77" s="259" t="e">
        <f t="shared" si="5"/>
        <v>#DIV/0!</v>
      </c>
      <c r="H77" s="260">
        <v>1.4497110883181889E-4</v>
      </c>
      <c r="I77" s="259">
        <v>1.6107900981313209E-4</v>
      </c>
      <c r="J77" s="261">
        <v>1.7718691079444531E-4</v>
      </c>
      <c r="K77" s="153" t="e">
        <f t="shared" si="6"/>
        <v>#DIV/0!</v>
      </c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</row>
    <row r="78" spans="1:60" s="36" customFormat="1" ht="30">
      <c r="A78" s="106" t="s">
        <v>625</v>
      </c>
      <c r="B78" s="18" t="s">
        <v>413</v>
      </c>
      <c r="C78" s="55" t="s">
        <v>40</v>
      </c>
      <c r="D78" s="161"/>
      <c r="E78" s="78">
        <v>20</v>
      </c>
      <c r="F78" s="27">
        <f t="shared" si="4"/>
        <v>0</v>
      </c>
      <c r="G78" s="259" t="e">
        <f t="shared" si="5"/>
        <v>#DIV/0!</v>
      </c>
      <c r="H78" s="260">
        <v>2.2509290479883707E-4</v>
      </c>
      <c r="I78" s="259">
        <v>2.5010322755426341E-4</v>
      </c>
      <c r="J78" s="261">
        <v>2.7511355030968975E-4</v>
      </c>
      <c r="K78" s="153" t="e">
        <f t="shared" si="6"/>
        <v>#DIV/0!</v>
      </c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</row>
    <row r="79" spans="1:60" s="36" customFormat="1" ht="30">
      <c r="A79" s="106" t="s">
        <v>626</v>
      </c>
      <c r="B79" s="18" t="s">
        <v>414</v>
      </c>
      <c r="C79" s="55" t="s">
        <v>379</v>
      </c>
      <c r="D79" s="161"/>
      <c r="E79" s="78">
        <v>15</v>
      </c>
      <c r="F79" s="27">
        <f t="shared" si="4"/>
        <v>0</v>
      </c>
      <c r="G79" s="259" t="e">
        <f t="shared" si="5"/>
        <v>#DIV/0!</v>
      </c>
      <c r="H79" s="260">
        <v>1.824278526453345E-4</v>
      </c>
      <c r="I79" s="259">
        <v>2.0269761405037167E-4</v>
      </c>
      <c r="J79" s="261">
        <v>2.2296737545540886E-4</v>
      </c>
      <c r="K79" s="153" t="e">
        <f t="shared" si="6"/>
        <v>#DIV/0!</v>
      </c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</row>
    <row r="80" spans="1:60" s="36" customFormat="1" ht="45">
      <c r="A80" s="106" t="s">
        <v>627</v>
      </c>
      <c r="B80" s="18" t="s">
        <v>415</v>
      </c>
      <c r="C80" s="55" t="s">
        <v>40</v>
      </c>
      <c r="D80" s="161"/>
      <c r="E80" s="78">
        <v>15</v>
      </c>
      <c r="F80" s="27">
        <f t="shared" si="4"/>
        <v>0</v>
      </c>
      <c r="G80" s="259" t="e">
        <f t="shared" si="5"/>
        <v>#DIV/0!</v>
      </c>
      <c r="H80" s="260">
        <v>9.2731384579618345E-5</v>
      </c>
      <c r="I80" s="259">
        <v>1.0303487175513149E-4</v>
      </c>
      <c r="J80" s="261">
        <v>1.1333835893064465E-4</v>
      </c>
      <c r="K80" s="153" t="e">
        <f t="shared" si="6"/>
        <v>#DIV/0!</v>
      </c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</row>
    <row r="81" spans="1:60" s="36" customFormat="1" ht="45">
      <c r="A81" s="106" t="s">
        <v>420</v>
      </c>
      <c r="B81" s="18" t="s">
        <v>421</v>
      </c>
      <c r="C81" s="55" t="s">
        <v>40</v>
      </c>
      <c r="D81" s="161"/>
      <c r="E81" s="78">
        <v>15</v>
      </c>
      <c r="F81" s="27">
        <f t="shared" si="4"/>
        <v>0</v>
      </c>
      <c r="G81" s="259" t="e">
        <f t="shared" si="5"/>
        <v>#DIV/0!</v>
      </c>
      <c r="H81" s="260">
        <v>5.0587163260114429E-4</v>
      </c>
      <c r="I81" s="259">
        <v>5.6207959177904921E-4</v>
      </c>
      <c r="J81" s="261">
        <v>6.1828755095695413E-4</v>
      </c>
      <c r="K81" s="153" t="e">
        <f t="shared" si="6"/>
        <v>#DIV/0!</v>
      </c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</row>
    <row r="82" spans="1:60" s="36" customFormat="1" ht="30">
      <c r="A82" s="105">
        <v>91304</v>
      </c>
      <c r="B82" s="15" t="s">
        <v>464</v>
      </c>
      <c r="C82" s="16" t="s">
        <v>151</v>
      </c>
      <c r="D82" s="161"/>
      <c r="E82" s="55">
        <v>100</v>
      </c>
      <c r="F82" s="27">
        <f t="shared" si="4"/>
        <v>0</v>
      </c>
      <c r="G82" s="259" t="e">
        <f t="shared" si="5"/>
        <v>#DIV/0!</v>
      </c>
      <c r="H82" s="260">
        <v>1.3797448409439276E-3</v>
      </c>
      <c r="I82" s="259">
        <v>1.5330498232710306E-3</v>
      </c>
      <c r="J82" s="261">
        <v>1.6863548055981339E-3</v>
      </c>
      <c r="K82" s="153" t="e">
        <f t="shared" si="6"/>
        <v>#DIV/0!</v>
      </c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</row>
    <row r="83" spans="1:60" s="36" customFormat="1" ht="30">
      <c r="A83" s="105">
        <v>91305</v>
      </c>
      <c r="B83" s="15" t="s">
        <v>463</v>
      </c>
      <c r="C83" s="16" t="s">
        <v>151</v>
      </c>
      <c r="D83" s="161"/>
      <c r="E83" s="55">
        <v>30</v>
      </c>
      <c r="F83" s="27">
        <f t="shared" si="4"/>
        <v>0</v>
      </c>
      <c r="G83" s="259" t="e">
        <f t="shared" si="5"/>
        <v>#DIV/0!</v>
      </c>
      <c r="H83" s="260">
        <v>4.0569980753583023E-4</v>
      </c>
      <c r="I83" s="259">
        <v>4.5077756392870026E-4</v>
      </c>
      <c r="J83" s="261">
        <v>4.9585532032157028E-4</v>
      </c>
      <c r="K83" s="153" t="e">
        <f t="shared" si="6"/>
        <v>#DIV/0!</v>
      </c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</row>
    <row r="84" spans="1:60" s="36" customFormat="1" ht="30">
      <c r="A84" s="105">
        <v>91306</v>
      </c>
      <c r="B84" s="15" t="s">
        <v>462</v>
      </c>
      <c r="C84" s="16" t="s">
        <v>151</v>
      </c>
      <c r="D84" s="161"/>
      <c r="E84" s="55">
        <v>30</v>
      </c>
      <c r="F84" s="27">
        <f t="shared" si="4"/>
        <v>0</v>
      </c>
      <c r="G84" s="259" t="e">
        <f t="shared" si="5"/>
        <v>#DIV/0!</v>
      </c>
      <c r="H84" s="260">
        <v>5.7440200549571045E-4</v>
      </c>
      <c r="I84" s="259">
        <v>6.3822445055078934E-4</v>
      </c>
      <c r="J84" s="261">
        <v>7.0204689560586834E-4</v>
      </c>
      <c r="K84" s="153" t="e">
        <f t="shared" si="6"/>
        <v>#DIV/0!</v>
      </c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</row>
    <row r="85" spans="1:60" s="36" customFormat="1" ht="30">
      <c r="A85" s="91" t="s">
        <v>628</v>
      </c>
      <c r="B85" s="15" t="s">
        <v>461</v>
      </c>
      <c r="C85" s="16" t="s">
        <v>151</v>
      </c>
      <c r="D85" s="161"/>
      <c r="E85" s="55">
        <v>50</v>
      </c>
      <c r="F85" s="27">
        <f t="shared" si="4"/>
        <v>0</v>
      </c>
      <c r="G85" s="259" t="e">
        <f t="shared" si="5"/>
        <v>#DIV/0!</v>
      </c>
      <c r="H85" s="260">
        <v>1.6179694705297995E-4</v>
      </c>
      <c r="I85" s="259">
        <v>1.7977438561442215E-4</v>
      </c>
      <c r="J85" s="261">
        <v>1.9775182417586438E-4</v>
      </c>
      <c r="K85" s="153" t="e">
        <f t="shared" si="6"/>
        <v>#DIV/0!</v>
      </c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</row>
    <row r="86" spans="1:60" s="36" customFormat="1">
      <c r="A86" s="91" t="s">
        <v>629</v>
      </c>
      <c r="B86" s="15" t="s">
        <v>460</v>
      </c>
      <c r="C86" s="16" t="s">
        <v>151</v>
      </c>
      <c r="D86" s="161"/>
      <c r="E86" s="55">
        <v>50</v>
      </c>
      <c r="F86" s="27">
        <f t="shared" si="4"/>
        <v>0</v>
      </c>
      <c r="G86" s="259" t="e">
        <f t="shared" si="5"/>
        <v>#DIV/0!</v>
      </c>
      <c r="H86" s="260">
        <v>4.9870531360702685E-4</v>
      </c>
      <c r="I86" s="259">
        <v>5.5411701511891872E-4</v>
      </c>
      <c r="J86" s="261">
        <v>6.095287166308106E-4</v>
      </c>
      <c r="K86" s="153" t="e">
        <f t="shared" si="6"/>
        <v>#DIV/0!</v>
      </c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</row>
    <row r="87" spans="1:60" s="36" customFormat="1">
      <c r="A87" s="106" t="s">
        <v>418</v>
      </c>
      <c r="B87" s="18" t="s">
        <v>419</v>
      </c>
      <c r="C87" s="55" t="s">
        <v>40</v>
      </c>
      <c r="D87" s="161"/>
      <c r="E87" s="78">
        <v>5</v>
      </c>
      <c r="F87" s="27">
        <f t="shared" si="4"/>
        <v>0</v>
      </c>
      <c r="G87" s="259" t="e">
        <f t="shared" si="5"/>
        <v>#DIV/0!</v>
      </c>
      <c r="H87" s="260">
        <v>5.8397667759440826E-4</v>
      </c>
      <c r="I87" s="259">
        <v>6.4886297510489803E-4</v>
      </c>
      <c r="J87" s="261">
        <v>7.1374927261538791E-4</v>
      </c>
      <c r="K87" s="153" t="e">
        <f t="shared" si="6"/>
        <v>#DIV/0!</v>
      </c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</row>
    <row r="88" spans="1:60" s="36" customFormat="1" ht="30">
      <c r="A88" s="106" t="s">
        <v>606</v>
      </c>
      <c r="B88" s="18" t="s">
        <v>607</v>
      </c>
      <c r="C88" s="55" t="s">
        <v>40</v>
      </c>
      <c r="D88" s="161"/>
      <c r="E88" s="78">
        <v>20</v>
      </c>
      <c r="F88" s="27">
        <f t="shared" si="4"/>
        <v>0</v>
      </c>
      <c r="G88" s="259" t="e">
        <f t="shared" si="5"/>
        <v>#DIV/0!</v>
      </c>
      <c r="H88" s="260">
        <v>4.561642687949525E-4</v>
      </c>
      <c r="I88" s="259">
        <v>5.0684918754994722E-4</v>
      </c>
      <c r="J88" s="261">
        <v>5.57534106304942E-4</v>
      </c>
      <c r="K88" s="153" t="e">
        <f t="shared" si="6"/>
        <v>#DIV/0!</v>
      </c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</row>
    <row r="89" spans="1:60" s="36" customFormat="1" ht="45">
      <c r="A89" s="106" t="s">
        <v>630</v>
      </c>
      <c r="B89" s="18" t="s">
        <v>430</v>
      </c>
      <c r="C89" s="55" t="s">
        <v>40</v>
      </c>
      <c r="D89" s="161"/>
      <c r="E89" s="78">
        <v>30</v>
      </c>
      <c r="F89" s="27">
        <f t="shared" si="4"/>
        <v>0</v>
      </c>
      <c r="G89" s="259" t="e">
        <f t="shared" si="5"/>
        <v>#DIV/0!</v>
      </c>
      <c r="H89" s="260">
        <v>7.6558216576500787E-5</v>
      </c>
      <c r="I89" s="259">
        <v>8.5064685085000879E-5</v>
      </c>
      <c r="J89" s="261">
        <v>9.3571153593500971E-5</v>
      </c>
      <c r="K89" s="153" t="e">
        <f t="shared" si="6"/>
        <v>#DIV/0!</v>
      </c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</row>
    <row r="90" spans="1:60" s="36" customFormat="1" ht="45">
      <c r="A90" s="106" t="s">
        <v>631</v>
      </c>
      <c r="B90" s="18" t="s">
        <v>431</v>
      </c>
      <c r="C90" s="55" t="s">
        <v>40</v>
      </c>
      <c r="D90" s="161"/>
      <c r="E90" s="78">
        <v>30</v>
      </c>
      <c r="F90" s="27">
        <f t="shared" si="4"/>
        <v>0</v>
      </c>
      <c r="G90" s="259" t="e">
        <f t="shared" si="5"/>
        <v>#DIV/0!</v>
      </c>
      <c r="H90" s="260">
        <v>1.139562200703925E-4</v>
      </c>
      <c r="I90" s="259">
        <v>1.266180223004361E-4</v>
      </c>
      <c r="J90" s="261">
        <v>1.3927982453047972E-4</v>
      </c>
      <c r="K90" s="153" t="e">
        <f t="shared" si="6"/>
        <v>#DIV/0!</v>
      </c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</row>
    <row r="91" spans="1:60" s="36" customFormat="1" ht="45">
      <c r="A91" s="106" t="s">
        <v>632</v>
      </c>
      <c r="B91" s="18" t="s">
        <v>432</v>
      </c>
      <c r="C91" s="55" t="s">
        <v>40</v>
      </c>
      <c r="D91" s="161"/>
      <c r="E91" s="78">
        <v>30</v>
      </c>
      <c r="F91" s="27">
        <f t="shared" si="4"/>
        <v>0</v>
      </c>
      <c r="G91" s="259" t="e">
        <f t="shared" si="5"/>
        <v>#DIV/0!</v>
      </c>
      <c r="H91" s="260">
        <v>1.6282816599748863E-4</v>
      </c>
      <c r="I91" s="259">
        <v>1.8092018444165403E-4</v>
      </c>
      <c r="J91" s="261">
        <v>1.9901220288581946E-4</v>
      </c>
      <c r="K91" s="153" t="e">
        <f t="shared" si="6"/>
        <v>#DIV/0!</v>
      </c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</row>
    <row r="92" spans="1:60" s="119" customFormat="1">
      <c r="A92" s="106" t="s">
        <v>672</v>
      </c>
      <c r="B92" s="18" t="s">
        <v>677</v>
      </c>
      <c r="C92" s="55" t="s">
        <v>40</v>
      </c>
      <c r="D92" s="161"/>
      <c r="E92" s="78">
        <v>3</v>
      </c>
      <c r="F92" s="27">
        <f t="shared" si="4"/>
        <v>0</v>
      </c>
      <c r="G92" s="259" t="e">
        <f t="shared" si="5"/>
        <v>#DIV/0!</v>
      </c>
      <c r="H92" s="260">
        <v>4.958128400482948E-4</v>
      </c>
      <c r="I92" s="259">
        <v>5.5090315560921642E-4</v>
      </c>
      <c r="J92" s="261">
        <v>6.0599347117013815E-4</v>
      </c>
      <c r="K92" s="153" t="e">
        <f t="shared" si="6"/>
        <v>#DIV/0!</v>
      </c>
      <c r="L92" s="3"/>
      <c r="M92" s="3"/>
      <c r="N92" s="3"/>
      <c r="O92" s="3"/>
      <c r="P92" s="3"/>
      <c r="Q92" s="3"/>
      <c r="R92" s="3"/>
      <c r="S92" s="3"/>
    </row>
    <row r="93" spans="1:60" s="119" customFormat="1">
      <c r="A93" s="106" t="s">
        <v>673</v>
      </c>
      <c r="B93" s="18" t="s">
        <v>676</v>
      </c>
      <c r="C93" s="55" t="s">
        <v>40</v>
      </c>
      <c r="D93" s="161"/>
      <c r="E93" s="78">
        <v>5</v>
      </c>
      <c r="F93" s="27">
        <f t="shared" si="4"/>
        <v>0</v>
      </c>
      <c r="G93" s="259" t="e">
        <f t="shared" si="5"/>
        <v>#DIV/0!</v>
      </c>
      <c r="H93" s="260">
        <v>5.5780304027176156E-4</v>
      </c>
      <c r="I93" s="259">
        <v>6.1978115585751279E-4</v>
      </c>
      <c r="J93" s="261">
        <v>6.8175927144326412E-4</v>
      </c>
      <c r="K93" s="153" t="e">
        <f t="shared" si="6"/>
        <v>#DIV/0!</v>
      </c>
      <c r="L93" s="3"/>
      <c r="M93" s="3"/>
      <c r="N93" s="3"/>
      <c r="O93" s="3"/>
      <c r="P93" s="3"/>
      <c r="Q93" s="3"/>
      <c r="R93" s="3"/>
      <c r="S93" s="3"/>
    </row>
    <row r="94" spans="1:60" s="119" customFormat="1">
      <c r="A94" s="106" t="s">
        <v>674</v>
      </c>
      <c r="B94" s="18" t="s">
        <v>568</v>
      </c>
      <c r="C94" s="55" t="s">
        <v>40</v>
      </c>
      <c r="D94" s="161"/>
      <c r="E94" s="78">
        <v>50</v>
      </c>
      <c r="F94" s="27">
        <f t="shared" si="4"/>
        <v>0</v>
      </c>
      <c r="G94" s="259" t="e">
        <f t="shared" si="5"/>
        <v>#DIV/0!</v>
      </c>
      <c r="H94" s="260">
        <v>1.5226643521393642E-4</v>
      </c>
      <c r="I94" s="259">
        <v>1.6918492801548489E-4</v>
      </c>
      <c r="J94" s="261">
        <v>1.8610342081703339E-4</v>
      </c>
      <c r="K94" s="153" t="e">
        <f t="shared" si="6"/>
        <v>#DIV/0!</v>
      </c>
      <c r="L94" s="3"/>
      <c r="M94" s="3"/>
      <c r="N94" s="3"/>
      <c r="O94" s="3"/>
      <c r="P94" s="3"/>
      <c r="Q94" s="3"/>
      <c r="R94" s="3"/>
      <c r="S94" s="3"/>
    </row>
    <row r="95" spans="1:60" s="119" customFormat="1">
      <c r="A95" s="106" t="s">
        <v>675</v>
      </c>
      <c r="B95" s="18" t="s">
        <v>569</v>
      </c>
      <c r="C95" s="55" t="s">
        <v>40</v>
      </c>
      <c r="D95" s="161"/>
      <c r="E95" s="78">
        <v>15</v>
      </c>
      <c r="F95" s="27">
        <f t="shared" si="4"/>
        <v>0</v>
      </c>
      <c r="G95" s="259" t="e">
        <f t="shared" si="5"/>
        <v>#DIV/0!</v>
      </c>
      <c r="H95" s="260">
        <v>7.1932420147920566E-5</v>
      </c>
      <c r="I95" s="259">
        <v>7.9924911275467293E-5</v>
      </c>
      <c r="J95" s="261">
        <v>8.7917402403014033E-5</v>
      </c>
      <c r="K95" s="153" t="e">
        <f t="shared" si="6"/>
        <v>#DIV/0!</v>
      </c>
      <c r="L95" s="3"/>
      <c r="M95" s="3"/>
      <c r="N95" s="3"/>
      <c r="O95" s="3"/>
      <c r="P95" s="3"/>
      <c r="Q95" s="3"/>
      <c r="R95" s="3"/>
      <c r="S95" s="3"/>
    </row>
    <row r="96" spans="1:60" s="36" customFormat="1">
      <c r="A96" s="186"/>
      <c r="B96" s="187" t="s">
        <v>434</v>
      </c>
      <c r="C96" s="188"/>
      <c r="D96" s="171"/>
      <c r="E96" s="189"/>
      <c r="F96" s="189"/>
      <c r="G96" s="189"/>
      <c r="H96" s="189"/>
      <c r="I96" s="189"/>
      <c r="J96" s="189"/>
      <c r="K96" s="177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</row>
    <row r="97" spans="1:60" s="36" customFormat="1" ht="30">
      <c r="A97" s="106" t="s">
        <v>422</v>
      </c>
      <c r="B97" s="18" t="s">
        <v>423</v>
      </c>
      <c r="C97" s="55" t="s">
        <v>36</v>
      </c>
      <c r="D97" s="161"/>
      <c r="E97" s="78">
        <v>100</v>
      </c>
      <c r="F97" s="27">
        <f t="shared" si="4"/>
        <v>0</v>
      </c>
      <c r="G97" s="259" t="e">
        <f t="shared" si="5"/>
        <v>#DIV/0!</v>
      </c>
      <c r="H97" s="260">
        <v>3.6815821659396905E-3</v>
      </c>
      <c r="I97" s="259">
        <v>4.0906468510441005E-3</v>
      </c>
      <c r="J97" s="261">
        <v>4.499711536148511E-3</v>
      </c>
      <c r="K97" s="153" t="e">
        <f t="shared" si="6"/>
        <v>#DIV/0!</v>
      </c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</row>
    <row r="98" spans="1:60" s="36" customFormat="1" ht="30">
      <c r="A98" s="106" t="s">
        <v>424</v>
      </c>
      <c r="B98" s="18" t="s">
        <v>425</v>
      </c>
      <c r="C98" s="55" t="s">
        <v>36</v>
      </c>
      <c r="D98" s="161"/>
      <c r="E98" s="78">
        <v>150</v>
      </c>
      <c r="F98" s="27">
        <f t="shared" si="4"/>
        <v>0</v>
      </c>
      <c r="G98" s="259" t="e">
        <f t="shared" si="5"/>
        <v>#DIV/0!</v>
      </c>
      <c r="H98" s="260">
        <v>5.8712907474755827E-3</v>
      </c>
      <c r="I98" s="259">
        <v>6.5236563860839808E-3</v>
      </c>
      <c r="J98" s="261">
        <v>7.1760220246923799E-3</v>
      </c>
      <c r="K98" s="153" t="e">
        <f t="shared" si="6"/>
        <v>#DIV/0!</v>
      </c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</row>
    <row r="99" spans="1:60" s="36" customFormat="1" ht="30">
      <c r="A99" s="106" t="s">
        <v>426</v>
      </c>
      <c r="B99" s="18" t="s">
        <v>427</v>
      </c>
      <c r="C99" s="55" t="s">
        <v>36</v>
      </c>
      <c r="D99" s="161"/>
      <c r="E99" s="78">
        <v>50</v>
      </c>
      <c r="F99" s="27">
        <f t="shared" si="4"/>
        <v>0</v>
      </c>
      <c r="G99" s="259" t="e">
        <f t="shared" si="5"/>
        <v>#DIV/0!</v>
      </c>
      <c r="H99" s="260">
        <v>1.9191767761568676E-3</v>
      </c>
      <c r="I99" s="259">
        <v>2.1324186401742973E-3</v>
      </c>
      <c r="J99" s="261">
        <v>2.3456605041917273E-3</v>
      </c>
      <c r="K99" s="153" t="e">
        <f t="shared" si="6"/>
        <v>#DIV/0!</v>
      </c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</row>
    <row r="100" spans="1:60" s="36" customFormat="1" ht="30">
      <c r="A100" s="106" t="s">
        <v>428</v>
      </c>
      <c r="B100" s="18" t="s">
        <v>429</v>
      </c>
      <c r="C100" s="55" t="s">
        <v>36</v>
      </c>
      <c r="D100" s="161"/>
      <c r="E100" s="78">
        <v>150</v>
      </c>
      <c r="F100" s="27">
        <f t="shared" si="4"/>
        <v>0</v>
      </c>
      <c r="G100" s="259" t="e">
        <f t="shared" si="5"/>
        <v>#DIV/0!</v>
      </c>
      <c r="H100" s="260">
        <v>5.8838220156620172E-3</v>
      </c>
      <c r="I100" s="259">
        <v>6.5375800174022414E-3</v>
      </c>
      <c r="J100" s="261">
        <v>7.1913380191424665E-3</v>
      </c>
      <c r="K100" s="153" t="e">
        <f t="shared" si="6"/>
        <v>#DIV/0!</v>
      </c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</row>
    <row r="101" spans="1:60" s="36" customFormat="1">
      <c r="A101" s="106" t="s">
        <v>633</v>
      </c>
      <c r="B101" s="18" t="s">
        <v>416</v>
      </c>
      <c r="C101" s="55" t="s">
        <v>39</v>
      </c>
      <c r="D101" s="161"/>
      <c r="E101" s="78">
        <v>40</v>
      </c>
      <c r="F101" s="27">
        <f t="shared" si="4"/>
        <v>0</v>
      </c>
      <c r="G101" s="259" t="e">
        <f t="shared" si="5"/>
        <v>#DIV/0!</v>
      </c>
      <c r="H101" s="260">
        <v>4.735775102123528E-5</v>
      </c>
      <c r="I101" s="259">
        <v>5.2619723356928086E-5</v>
      </c>
      <c r="J101" s="261">
        <v>5.7881695692620899E-5</v>
      </c>
      <c r="K101" s="153" t="e">
        <f t="shared" si="6"/>
        <v>#DIV/0!</v>
      </c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</row>
    <row r="102" spans="1:60" s="36" customFormat="1">
      <c r="A102" s="106" t="s">
        <v>634</v>
      </c>
      <c r="B102" s="18" t="s">
        <v>446</v>
      </c>
      <c r="C102" s="55" t="s">
        <v>36</v>
      </c>
      <c r="D102" s="161"/>
      <c r="E102" s="78">
        <v>60</v>
      </c>
      <c r="F102" s="27">
        <f t="shared" si="4"/>
        <v>0</v>
      </c>
      <c r="G102" s="259" t="e">
        <f t="shared" si="5"/>
        <v>#DIV/0!</v>
      </c>
      <c r="H102" s="260">
        <v>3.1860749364010766E-3</v>
      </c>
      <c r="I102" s="259">
        <v>3.540083262667863E-3</v>
      </c>
      <c r="J102" s="261">
        <v>3.8940915889346494E-3</v>
      </c>
      <c r="K102" s="153" t="e">
        <f t="shared" si="6"/>
        <v>#DIV/0!</v>
      </c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</row>
    <row r="103" spans="1:60" s="36" customFormat="1">
      <c r="A103" s="106" t="s">
        <v>635</v>
      </c>
      <c r="B103" s="18" t="s">
        <v>445</v>
      </c>
      <c r="C103" s="55" t="s">
        <v>36</v>
      </c>
      <c r="D103" s="161"/>
      <c r="E103" s="78">
        <v>100</v>
      </c>
      <c r="F103" s="27">
        <f t="shared" si="4"/>
        <v>0</v>
      </c>
      <c r="G103" s="259" t="e">
        <f t="shared" si="5"/>
        <v>#DIV/0!</v>
      </c>
      <c r="H103" s="260">
        <v>3.1333391827831629E-3</v>
      </c>
      <c r="I103" s="259">
        <v>3.4814879808701808E-3</v>
      </c>
      <c r="J103" s="261">
        <v>3.8296367789571991E-3</v>
      </c>
      <c r="K103" s="153" t="e">
        <f t="shared" si="6"/>
        <v>#DIV/0!</v>
      </c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</row>
    <row r="104" spans="1:60" s="36" customFormat="1">
      <c r="A104" s="106" t="s">
        <v>636</v>
      </c>
      <c r="B104" s="18" t="s">
        <v>444</v>
      </c>
      <c r="C104" s="55" t="s">
        <v>36</v>
      </c>
      <c r="D104" s="161"/>
      <c r="E104" s="78">
        <v>80</v>
      </c>
      <c r="F104" s="27">
        <f t="shared" si="4"/>
        <v>0</v>
      </c>
      <c r="G104" s="259" t="e">
        <f t="shared" si="5"/>
        <v>#DIV/0!</v>
      </c>
      <c r="H104" s="260">
        <v>3.2722274051828165E-3</v>
      </c>
      <c r="I104" s="259">
        <v>3.6358082279809071E-3</v>
      </c>
      <c r="J104" s="261">
        <v>3.9993890507789981E-3</v>
      </c>
      <c r="K104" s="153" t="e">
        <f t="shared" si="6"/>
        <v>#DIV/0!</v>
      </c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</row>
    <row r="105" spans="1:60" s="36" customFormat="1">
      <c r="A105" s="106" t="s">
        <v>637</v>
      </c>
      <c r="B105" s="18" t="s">
        <v>443</v>
      </c>
      <c r="C105" s="55" t="s">
        <v>36</v>
      </c>
      <c r="D105" s="161"/>
      <c r="E105" s="78">
        <v>60</v>
      </c>
      <c r="F105" s="27">
        <f t="shared" si="4"/>
        <v>0</v>
      </c>
      <c r="G105" s="259" t="e">
        <f t="shared" si="5"/>
        <v>#DIV/0!</v>
      </c>
      <c r="H105" s="260">
        <v>4.0154882494907373E-3</v>
      </c>
      <c r="I105" s="259">
        <v>4.461653610545264E-3</v>
      </c>
      <c r="J105" s="261">
        <v>4.9078189715997906E-3</v>
      </c>
      <c r="K105" s="153" t="e">
        <f t="shared" si="6"/>
        <v>#DIV/0!</v>
      </c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</row>
    <row r="106" spans="1:60" s="36" customFormat="1">
      <c r="A106" s="106" t="s">
        <v>638</v>
      </c>
      <c r="B106" s="18" t="s">
        <v>442</v>
      </c>
      <c r="C106" s="55" t="s">
        <v>36</v>
      </c>
      <c r="D106" s="161"/>
      <c r="E106" s="78">
        <v>100</v>
      </c>
      <c r="F106" s="27">
        <f t="shared" si="4"/>
        <v>0</v>
      </c>
      <c r="G106" s="259" t="e">
        <f t="shared" si="5"/>
        <v>#DIV/0!</v>
      </c>
      <c r="H106" s="260">
        <v>3.7810491071695175E-3</v>
      </c>
      <c r="I106" s="259">
        <v>4.2011656746327973E-3</v>
      </c>
      <c r="J106" s="261">
        <v>4.6212822420960776E-3</v>
      </c>
      <c r="K106" s="153" t="e">
        <f t="shared" si="6"/>
        <v>#DIV/0!</v>
      </c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</row>
    <row r="107" spans="1:60" s="36" customFormat="1">
      <c r="A107" s="106" t="s">
        <v>639</v>
      </c>
      <c r="B107" s="18" t="s">
        <v>441</v>
      </c>
      <c r="C107" s="55" t="s">
        <v>36</v>
      </c>
      <c r="D107" s="161"/>
      <c r="E107" s="78">
        <v>80</v>
      </c>
      <c r="F107" s="27">
        <f t="shared" si="4"/>
        <v>0</v>
      </c>
      <c r="G107" s="259" t="e">
        <f t="shared" si="5"/>
        <v>#DIV/0!</v>
      </c>
      <c r="H107" s="260">
        <v>4.0865509828313124E-3</v>
      </c>
      <c r="I107" s="259">
        <v>4.5406122031459023E-3</v>
      </c>
      <c r="J107" s="261">
        <v>4.9946734234604931E-3</v>
      </c>
      <c r="K107" s="153" t="e">
        <f t="shared" si="6"/>
        <v>#DIV/0!</v>
      </c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</row>
    <row r="108" spans="1:60" s="36" customFormat="1">
      <c r="A108" s="106" t="s">
        <v>440</v>
      </c>
      <c r="B108" s="18" t="s">
        <v>439</v>
      </c>
      <c r="C108" s="55" t="s">
        <v>36</v>
      </c>
      <c r="D108" s="161"/>
      <c r="E108" s="78">
        <v>100</v>
      </c>
      <c r="F108" s="27">
        <f t="shared" si="4"/>
        <v>0</v>
      </c>
      <c r="G108" s="259" t="e">
        <f t="shared" si="5"/>
        <v>#DIV/0!</v>
      </c>
      <c r="H108" s="260">
        <v>5.1130184881526611E-3</v>
      </c>
      <c r="I108" s="259">
        <v>5.6811316535029565E-3</v>
      </c>
      <c r="J108" s="261">
        <v>6.2492448188532527E-3</v>
      </c>
      <c r="K108" s="153" t="e">
        <f t="shared" si="6"/>
        <v>#DIV/0!</v>
      </c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</row>
    <row r="109" spans="1:60" s="36" customFormat="1">
      <c r="A109" s="106" t="s">
        <v>438</v>
      </c>
      <c r="B109" s="18" t="s">
        <v>437</v>
      </c>
      <c r="C109" s="55" t="s">
        <v>36</v>
      </c>
      <c r="D109" s="161"/>
      <c r="E109" s="78">
        <v>80</v>
      </c>
      <c r="F109" s="27">
        <f t="shared" si="4"/>
        <v>0</v>
      </c>
      <c r="G109" s="259" t="e">
        <f t="shared" si="5"/>
        <v>#DIV/0!</v>
      </c>
      <c r="H109" s="260">
        <v>4.725645660339492E-3</v>
      </c>
      <c r="I109" s="259">
        <v>5.2507174003772134E-3</v>
      </c>
      <c r="J109" s="261">
        <v>5.7757891404149348E-3</v>
      </c>
      <c r="K109" s="153" t="e">
        <f t="shared" si="6"/>
        <v>#DIV/0!</v>
      </c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</row>
    <row r="110" spans="1:60" s="36" customFormat="1">
      <c r="A110" s="106" t="s">
        <v>436</v>
      </c>
      <c r="B110" s="18" t="s">
        <v>435</v>
      </c>
      <c r="C110" s="55" t="s">
        <v>36</v>
      </c>
      <c r="D110" s="161"/>
      <c r="E110" s="78">
        <v>60</v>
      </c>
      <c r="F110" s="27">
        <f t="shared" si="4"/>
        <v>0</v>
      </c>
      <c r="G110" s="259" t="e">
        <f t="shared" si="5"/>
        <v>#DIV/0!</v>
      </c>
      <c r="H110" s="260">
        <v>4.1884197504635399E-3</v>
      </c>
      <c r="I110" s="259">
        <v>4.653799722737266E-3</v>
      </c>
      <c r="J110" s="261">
        <v>5.1191796950109929E-3</v>
      </c>
      <c r="K110" s="153" t="e">
        <f t="shared" si="6"/>
        <v>#DIV/0!</v>
      </c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</row>
    <row r="111" spans="1:60" s="36" customFormat="1">
      <c r="A111" s="105">
        <v>102192</v>
      </c>
      <c r="B111" s="15" t="s">
        <v>448</v>
      </c>
      <c r="C111" s="16" t="s">
        <v>3</v>
      </c>
      <c r="D111" s="161"/>
      <c r="E111" s="55">
        <v>300</v>
      </c>
      <c r="F111" s="27">
        <f t="shared" si="4"/>
        <v>0</v>
      </c>
      <c r="G111" s="259" t="e">
        <f t="shared" si="5"/>
        <v>#DIV/0!</v>
      </c>
      <c r="H111" s="260">
        <v>7.4756846774700779E-4</v>
      </c>
      <c r="I111" s="259">
        <v>8.3063163083000864E-4</v>
      </c>
      <c r="J111" s="261">
        <v>9.136947939130096E-4</v>
      </c>
      <c r="K111" s="153" t="e">
        <f t="shared" si="6"/>
        <v>#DIV/0!</v>
      </c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</row>
    <row r="112" spans="1:60" s="36" customFormat="1">
      <c r="A112" s="105">
        <v>102191</v>
      </c>
      <c r="B112" s="15" t="s">
        <v>447</v>
      </c>
      <c r="C112" s="16" t="s">
        <v>3</v>
      </c>
      <c r="D112" s="161"/>
      <c r="E112" s="55">
        <v>300</v>
      </c>
      <c r="F112" s="27">
        <f t="shared" si="4"/>
        <v>0</v>
      </c>
      <c r="G112" s="259" t="e">
        <f t="shared" si="5"/>
        <v>#DIV/0!</v>
      </c>
      <c r="H112" s="260">
        <v>1.0471440978289672E-3</v>
      </c>
      <c r="I112" s="259">
        <v>1.1634934420321858E-3</v>
      </c>
      <c r="J112" s="261">
        <v>1.2798427862354045E-3</v>
      </c>
      <c r="K112" s="153" t="e">
        <f t="shared" si="6"/>
        <v>#DIV/0!</v>
      </c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</row>
    <row r="113" spans="1:60" s="36" customFormat="1">
      <c r="A113" s="91" t="s">
        <v>640</v>
      </c>
      <c r="B113" s="12" t="s">
        <v>449</v>
      </c>
      <c r="C113" s="16" t="s">
        <v>3</v>
      </c>
      <c r="D113" s="161"/>
      <c r="E113" s="55">
        <v>20</v>
      </c>
      <c r="F113" s="27">
        <f t="shared" si="4"/>
        <v>0</v>
      </c>
      <c r="G113" s="259" t="e">
        <f t="shared" si="5"/>
        <v>#DIV/0!</v>
      </c>
      <c r="H113" s="260">
        <v>1.0664631362830544E-3</v>
      </c>
      <c r="I113" s="259">
        <v>1.184959040314505E-3</v>
      </c>
      <c r="J113" s="261">
        <v>1.3034549443459555E-3</v>
      </c>
      <c r="K113" s="153" t="e">
        <f t="shared" si="6"/>
        <v>#DIV/0!</v>
      </c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</row>
    <row r="114" spans="1:60" s="36" customFormat="1" ht="30">
      <c r="A114" s="106" t="s">
        <v>641</v>
      </c>
      <c r="B114" s="18" t="s">
        <v>417</v>
      </c>
      <c r="C114" s="55" t="s">
        <v>36</v>
      </c>
      <c r="D114" s="161"/>
      <c r="E114" s="78">
        <v>40</v>
      </c>
      <c r="F114" s="27">
        <f t="shared" si="4"/>
        <v>0</v>
      </c>
      <c r="G114" s="259" t="e">
        <f t="shared" si="5"/>
        <v>#DIV/0!</v>
      </c>
      <c r="H114" s="260">
        <v>2.1778821971849445E-3</v>
      </c>
      <c r="I114" s="259">
        <v>2.4198691079832715E-3</v>
      </c>
      <c r="J114" s="261">
        <v>2.6618560187815989E-3</v>
      </c>
      <c r="K114" s="153" t="e">
        <f t="shared" si="6"/>
        <v>#DIV/0!</v>
      </c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</row>
    <row r="115" spans="1:60" s="36" customFormat="1">
      <c r="A115" s="91" t="s">
        <v>475</v>
      </c>
      <c r="B115" s="15" t="s">
        <v>474</v>
      </c>
      <c r="C115" s="56" t="s">
        <v>36</v>
      </c>
      <c r="D115" s="161"/>
      <c r="E115" s="78">
        <v>20</v>
      </c>
      <c r="F115" s="27">
        <f t="shared" si="4"/>
        <v>0</v>
      </c>
      <c r="G115" s="259" t="e">
        <f t="shared" si="5"/>
        <v>#DIV/0!</v>
      </c>
      <c r="H115" s="260">
        <v>1.3181066655519006E-3</v>
      </c>
      <c r="I115" s="259">
        <v>1.4645629617243338E-3</v>
      </c>
      <c r="J115" s="261">
        <v>1.6110192578967673E-3</v>
      </c>
      <c r="K115" s="153" t="e">
        <f t="shared" si="6"/>
        <v>#DIV/0!</v>
      </c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</row>
    <row r="116" spans="1:60" s="36" customFormat="1">
      <c r="A116" s="179"/>
      <c r="B116" s="163" t="s">
        <v>0</v>
      </c>
      <c r="C116" s="180" t="s">
        <v>14</v>
      </c>
      <c r="D116" s="171"/>
      <c r="E116" s="181"/>
      <c r="F116" s="181"/>
      <c r="G116" s="181"/>
      <c r="H116" s="181"/>
      <c r="I116" s="181"/>
      <c r="J116" s="181"/>
      <c r="K116" s="182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</row>
    <row r="117" spans="1:60" s="36" customFormat="1" ht="30">
      <c r="A117" s="104">
        <v>98546</v>
      </c>
      <c r="B117" s="33" t="s">
        <v>542</v>
      </c>
      <c r="C117" s="8" t="s">
        <v>36</v>
      </c>
      <c r="D117" s="161"/>
      <c r="E117" s="69">
        <v>1000</v>
      </c>
      <c r="F117" s="27">
        <f t="shared" si="4"/>
        <v>0</v>
      </c>
      <c r="G117" s="259" t="e">
        <f t="shared" si="5"/>
        <v>#DIV/0!</v>
      </c>
      <c r="H117" s="260">
        <v>1.6362442366350167E-2</v>
      </c>
      <c r="I117" s="259">
        <v>1.8180491518166853E-2</v>
      </c>
      <c r="J117" s="261">
        <v>1.999854066998354E-2</v>
      </c>
      <c r="K117" s="153" t="e">
        <f t="shared" si="6"/>
        <v>#DIV/0!</v>
      </c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</row>
    <row r="118" spans="1:60" s="36" customFormat="1" ht="30">
      <c r="A118" s="116">
        <v>98556</v>
      </c>
      <c r="B118" s="125" t="s">
        <v>580</v>
      </c>
      <c r="C118" s="8" t="s">
        <v>36</v>
      </c>
      <c r="D118" s="161"/>
      <c r="E118" s="69">
        <v>150</v>
      </c>
      <c r="F118" s="27">
        <f t="shared" si="4"/>
        <v>0</v>
      </c>
      <c r="G118" s="259" t="e">
        <f t="shared" si="5"/>
        <v>#DIV/0!</v>
      </c>
      <c r="H118" s="260">
        <v>1.273685930511861E-3</v>
      </c>
      <c r="I118" s="259">
        <v>1.4152065894576234E-3</v>
      </c>
      <c r="J118" s="261">
        <v>1.5567272484033859E-3</v>
      </c>
      <c r="K118" s="153" t="e">
        <f t="shared" si="6"/>
        <v>#DIV/0!</v>
      </c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</row>
    <row r="119" spans="1:60" s="36" customFormat="1" ht="30">
      <c r="A119" s="101">
        <v>98558</v>
      </c>
      <c r="B119" s="39" t="s">
        <v>28</v>
      </c>
      <c r="C119" s="6" t="s">
        <v>3</v>
      </c>
      <c r="D119" s="161"/>
      <c r="E119" s="69">
        <v>150</v>
      </c>
      <c r="F119" s="27">
        <f t="shared" si="4"/>
        <v>0</v>
      </c>
      <c r="G119" s="259" t="e">
        <f t="shared" si="5"/>
        <v>#DIV/0!</v>
      </c>
      <c r="H119" s="260">
        <v>2.079407314686543E-4</v>
      </c>
      <c r="I119" s="259">
        <v>2.3104525718739368E-4</v>
      </c>
      <c r="J119" s="261">
        <v>2.5414978290613305E-4</v>
      </c>
      <c r="K119" s="153" t="e">
        <f t="shared" si="6"/>
        <v>#DIV/0!</v>
      </c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</row>
    <row r="120" spans="1:60" s="3" customFormat="1" ht="33" customHeight="1">
      <c r="A120" s="101">
        <v>140</v>
      </c>
      <c r="B120" s="29" t="s">
        <v>581</v>
      </c>
      <c r="C120" s="30" t="s">
        <v>39</v>
      </c>
      <c r="D120" s="161"/>
      <c r="E120" s="69">
        <v>10000</v>
      </c>
      <c r="F120" s="27">
        <f t="shared" si="4"/>
        <v>0</v>
      </c>
      <c r="G120" s="259" t="e">
        <f t="shared" si="5"/>
        <v>#DIV/0!</v>
      </c>
      <c r="H120" s="260">
        <v>3.0544966204435097E-2</v>
      </c>
      <c r="I120" s="259">
        <v>3.3938851338261217E-2</v>
      </c>
      <c r="J120" s="261">
        <v>3.733273647208734E-2</v>
      </c>
      <c r="K120" s="153" t="e">
        <f t="shared" si="6"/>
        <v>#DIV/0!</v>
      </c>
    </row>
    <row r="121" spans="1:60" s="3" customFormat="1" ht="30">
      <c r="A121" s="101" t="s">
        <v>678</v>
      </c>
      <c r="B121" s="15" t="s">
        <v>582</v>
      </c>
      <c r="C121" s="30" t="s">
        <v>3</v>
      </c>
      <c r="D121" s="161"/>
      <c r="E121" s="69">
        <v>150</v>
      </c>
      <c r="F121" s="27">
        <f t="shared" si="4"/>
        <v>0</v>
      </c>
      <c r="G121" s="259" t="e">
        <f t="shared" si="5"/>
        <v>#DIV/0!</v>
      </c>
      <c r="H121" s="260">
        <v>2.5890283056985638E-3</v>
      </c>
      <c r="I121" s="259">
        <v>2.8766981174428484E-3</v>
      </c>
      <c r="J121" s="261">
        <v>3.1643679291871334E-3</v>
      </c>
      <c r="K121" s="153" t="e">
        <f t="shared" si="6"/>
        <v>#DIV/0!</v>
      </c>
    </row>
    <row r="122" spans="1:60" s="3" customFormat="1" ht="30">
      <c r="A122" s="105">
        <v>98575</v>
      </c>
      <c r="B122" s="15" t="s">
        <v>564</v>
      </c>
      <c r="C122" s="16" t="s">
        <v>33</v>
      </c>
      <c r="D122" s="161"/>
      <c r="E122" s="121">
        <v>150</v>
      </c>
      <c r="F122" s="27">
        <f t="shared" si="4"/>
        <v>0</v>
      </c>
      <c r="G122" s="259" t="e">
        <f t="shared" si="5"/>
        <v>#DIV/0!</v>
      </c>
      <c r="H122" s="260">
        <v>1.5693455392855598E-3</v>
      </c>
      <c r="I122" s="259">
        <v>1.7437172658728442E-3</v>
      </c>
      <c r="J122" s="261">
        <v>1.9180889924601289E-3</v>
      </c>
      <c r="K122" s="153" t="e">
        <f t="shared" si="6"/>
        <v>#DIV/0!</v>
      </c>
    </row>
    <row r="123" spans="1:60" s="3" customFormat="1">
      <c r="A123" s="101">
        <v>98576</v>
      </c>
      <c r="B123" s="15" t="s">
        <v>583</v>
      </c>
      <c r="C123" s="16" t="s">
        <v>33</v>
      </c>
      <c r="D123" s="161"/>
      <c r="E123" s="16">
        <v>150</v>
      </c>
      <c r="F123" s="27">
        <f t="shared" si="4"/>
        <v>0</v>
      </c>
      <c r="G123" s="259" t="e">
        <f t="shared" si="5"/>
        <v>#DIV/0!</v>
      </c>
      <c r="H123" s="260">
        <v>4.5778289093570038E-4</v>
      </c>
      <c r="I123" s="259">
        <v>5.0864765659522262E-4</v>
      </c>
      <c r="J123" s="261">
        <v>5.5951242225474491E-4</v>
      </c>
      <c r="K123" s="153" t="e">
        <f t="shared" si="6"/>
        <v>#DIV/0!</v>
      </c>
    </row>
    <row r="124" spans="1:60" s="36" customFormat="1" ht="30">
      <c r="A124" s="105">
        <v>98562</v>
      </c>
      <c r="B124" s="12" t="s">
        <v>565</v>
      </c>
      <c r="C124" s="16" t="s">
        <v>3</v>
      </c>
      <c r="D124" s="161"/>
      <c r="E124" s="69">
        <v>130</v>
      </c>
      <c r="F124" s="27">
        <f t="shared" si="4"/>
        <v>0</v>
      </c>
      <c r="G124" s="259" t="e">
        <f t="shared" si="5"/>
        <v>#DIV/0!</v>
      </c>
      <c r="H124" s="260">
        <v>9.029431398544399E-4</v>
      </c>
      <c r="I124" s="259">
        <v>1.0032701553938221E-3</v>
      </c>
      <c r="J124" s="261">
        <v>1.1035971709332044E-3</v>
      </c>
      <c r="K124" s="153" t="e">
        <f t="shared" si="6"/>
        <v>#DIV/0!</v>
      </c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</row>
    <row r="125" spans="1:60" s="36" customFormat="1">
      <c r="A125" s="105">
        <v>38124</v>
      </c>
      <c r="B125" s="12" t="s">
        <v>653</v>
      </c>
      <c r="C125" s="16" t="s">
        <v>40</v>
      </c>
      <c r="D125" s="161"/>
      <c r="E125" s="69">
        <v>30</v>
      </c>
      <c r="F125" s="27">
        <f t="shared" si="4"/>
        <v>0</v>
      </c>
      <c r="G125" s="259" t="e">
        <f t="shared" si="5"/>
        <v>#DIV/0!</v>
      </c>
      <c r="H125" s="260">
        <v>1.0769058597717503E-4</v>
      </c>
      <c r="I125" s="259">
        <v>1.196562066413056E-4</v>
      </c>
      <c r="J125" s="261">
        <v>1.3162182730543616E-4</v>
      </c>
      <c r="K125" s="153" t="e">
        <f t="shared" si="6"/>
        <v>#DIV/0!</v>
      </c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</row>
    <row r="126" spans="1:60" s="36" customFormat="1">
      <c r="A126" s="105">
        <v>39961</v>
      </c>
      <c r="B126" s="12" t="s">
        <v>654</v>
      </c>
      <c r="C126" s="16" t="s">
        <v>40</v>
      </c>
      <c r="D126" s="161"/>
      <c r="E126" s="69">
        <v>30</v>
      </c>
      <c r="F126" s="27">
        <f t="shared" si="4"/>
        <v>0</v>
      </c>
      <c r="G126" s="259" t="e">
        <f t="shared" si="5"/>
        <v>#DIV/0!</v>
      </c>
      <c r="H126" s="260">
        <v>1.1043180089295767E-4</v>
      </c>
      <c r="I126" s="259">
        <v>1.2270200099217518E-4</v>
      </c>
      <c r="J126" s="261">
        <v>1.3497220109139272E-4</v>
      </c>
      <c r="K126" s="153" t="e">
        <f t="shared" si="6"/>
        <v>#DIV/0!</v>
      </c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</row>
    <row r="127" spans="1:60" s="36" customFormat="1">
      <c r="A127" s="179"/>
      <c r="B127" s="163" t="s">
        <v>399</v>
      </c>
      <c r="C127" s="180" t="s">
        <v>14</v>
      </c>
      <c r="D127" s="171"/>
      <c r="E127" s="181"/>
      <c r="F127" s="181"/>
      <c r="G127" s="181"/>
      <c r="H127" s="181"/>
      <c r="I127" s="181"/>
      <c r="J127" s="181"/>
      <c r="K127" s="182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</row>
    <row r="128" spans="1:60" s="36" customFormat="1" ht="30">
      <c r="A128" s="101">
        <v>87879</v>
      </c>
      <c r="B128" s="29" t="s">
        <v>126</v>
      </c>
      <c r="C128" s="30" t="s">
        <v>3</v>
      </c>
      <c r="D128" s="161"/>
      <c r="E128" s="69">
        <v>450</v>
      </c>
      <c r="F128" s="27">
        <f t="shared" si="4"/>
        <v>0</v>
      </c>
      <c r="G128" s="259" t="e">
        <f t="shared" si="5"/>
        <v>#DIV/0!</v>
      </c>
      <c r="H128" s="260">
        <v>2.7314248625119852E-4</v>
      </c>
      <c r="I128" s="259">
        <v>3.0349165139022054E-4</v>
      </c>
      <c r="J128" s="261">
        <v>3.3384081652924262E-4</v>
      </c>
      <c r="K128" s="153" t="e">
        <f t="shared" si="6"/>
        <v>#DIV/0!</v>
      </c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</row>
    <row r="129" spans="1:60" s="36" customFormat="1" ht="30">
      <c r="A129" s="101">
        <v>87911</v>
      </c>
      <c r="B129" s="29" t="s">
        <v>127</v>
      </c>
      <c r="C129" s="30" t="s">
        <v>3</v>
      </c>
      <c r="D129" s="161"/>
      <c r="E129" s="69">
        <v>200</v>
      </c>
      <c r="F129" s="27">
        <f t="shared" si="4"/>
        <v>0</v>
      </c>
      <c r="G129" s="259" t="e">
        <f t="shared" si="5"/>
        <v>#DIV/0!</v>
      </c>
      <c r="H129" s="260">
        <v>5.7669940466322336E-4</v>
      </c>
      <c r="I129" s="259">
        <v>6.4077711629247037E-4</v>
      </c>
      <c r="J129" s="261">
        <v>7.048548279217175E-4</v>
      </c>
      <c r="K129" s="153" t="e">
        <f t="shared" si="6"/>
        <v>#DIV/0!</v>
      </c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</row>
    <row r="130" spans="1:60" s="36" customFormat="1" ht="45">
      <c r="A130" s="105">
        <v>87529</v>
      </c>
      <c r="B130" s="15" t="s">
        <v>394</v>
      </c>
      <c r="C130" s="16" t="s">
        <v>3</v>
      </c>
      <c r="D130" s="161"/>
      <c r="E130" s="55">
        <v>500</v>
      </c>
      <c r="F130" s="27">
        <f t="shared" si="4"/>
        <v>0</v>
      </c>
      <c r="G130" s="259" t="e">
        <f t="shared" si="5"/>
        <v>#DIV/0!</v>
      </c>
      <c r="H130" s="260">
        <v>2.400521061963938E-3</v>
      </c>
      <c r="I130" s="259">
        <v>2.6672456244043754E-3</v>
      </c>
      <c r="J130" s="261">
        <v>2.9339701868448132E-3</v>
      </c>
      <c r="K130" s="153" t="e">
        <f t="shared" si="6"/>
        <v>#DIV/0!</v>
      </c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</row>
    <row r="131" spans="1:60" s="36" customFormat="1" ht="45">
      <c r="A131" s="105">
        <v>87561</v>
      </c>
      <c r="B131" s="15" t="s">
        <v>395</v>
      </c>
      <c r="C131" s="16" t="s">
        <v>3</v>
      </c>
      <c r="D131" s="161"/>
      <c r="E131" s="55">
        <v>500</v>
      </c>
      <c r="F131" s="27">
        <f t="shared" si="4"/>
        <v>0</v>
      </c>
      <c r="G131" s="259" t="e">
        <f t="shared" si="5"/>
        <v>#DIV/0!</v>
      </c>
      <c r="H131" s="260">
        <v>2.7085814048804632E-3</v>
      </c>
      <c r="I131" s="259">
        <v>3.0095348943116255E-3</v>
      </c>
      <c r="J131" s="261">
        <v>3.3104883837427883E-3</v>
      </c>
      <c r="K131" s="153" t="e">
        <f t="shared" si="6"/>
        <v>#DIV/0!</v>
      </c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</row>
    <row r="132" spans="1:60" s="36" customFormat="1">
      <c r="A132" s="179"/>
      <c r="B132" s="163" t="s">
        <v>2</v>
      </c>
      <c r="C132" s="180" t="s">
        <v>14</v>
      </c>
      <c r="D132" s="171"/>
      <c r="E132" s="181"/>
      <c r="F132" s="181"/>
      <c r="G132" s="181"/>
      <c r="H132" s="181"/>
      <c r="I132" s="181"/>
      <c r="J132" s="181"/>
      <c r="K132" s="182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</row>
    <row r="133" spans="1:60" s="36" customFormat="1" ht="45">
      <c r="A133" s="101">
        <v>87267</v>
      </c>
      <c r="B133" s="29" t="s">
        <v>129</v>
      </c>
      <c r="C133" s="30" t="s">
        <v>3</v>
      </c>
      <c r="D133" s="161"/>
      <c r="E133" s="69">
        <v>100</v>
      </c>
      <c r="F133" s="27">
        <f t="shared" si="4"/>
        <v>0</v>
      </c>
      <c r="G133" s="259" t="e">
        <f t="shared" si="5"/>
        <v>#DIV/0!</v>
      </c>
      <c r="H133" s="260">
        <v>1.0591532298409676E-3</v>
      </c>
      <c r="I133" s="259">
        <v>1.1768369220455195E-3</v>
      </c>
      <c r="J133" s="261">
        <v>1.2945206142500716E-3</v>
      </c>
      <c r="K133" s="153" t="e">
        <f t="shared" si="6"/>
        <v>#DIV/0!</v>
      </c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</row>
    <row r="134" spans="1:60" s="36" customFormat="1" ht="45">
      <c r="A134" s="103">
        <v>87265</v>
      </c>
      <c r="B134" s="29" t="s">
        <v>535</v>
      </c>
      <c r="C134" s="30" t="s">
        <v>3</v>
      </c>
      <c r="D134" s="161"/>
      <c r="E134" s="69">
        <v>100</v>
      </c>
      <c r="F134" s="27">
        <f t="shared" si="4"/>
        <v>0</v>
      </c>
      <c r="G134" s="259" t="e">
        <f t="shared" si="5"/>
        <v>#DIV/0!</v>
      </c>
      <c r="H134" s="260">
        <v>9.8396562072235812E-4</v>
      </c>
      <c r="I134" s="259">
        <v>1.0932951341359534E-3</v>
      </c>
      <c r="J134" s="261">
        <v>1.2026246475495489E-3</v>
      </c>
      <c r="K134" s="153" t="e">
        <f t="shared" si="6"/>
        <v>#DIV/0!</v>
      </c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</row>
    <row r="135" spans="1:60" s="3" customFormat="1" ht="30">
      <c r="A135" s="103">
        <v>87273</v>
      </c>
      <c r="B135" s="28" t="s">
        <v>566</v>
      </c>
      <c r="C135" s="10" t="s">
        <v>36</v>
      </c>
      <c r="D135" s="161"/>
      <c r="E135" s="69">
        <v>100</v>
      </c>
      <c r="F135" s="27">
        <f t="shared" ref="F135:F198" si="7">D135*E135</f>
        <v>0</v>
      </c>
      <c r="G135" s="259" t="e">
        <f t="shared" ref="G135:G198" si="8">F135/$F$579</f>
        <v>#DIV/0!</v>
      </c>
      <c r="H135" s="260">
        <v>1.0856516406935329E-3</v>
      </c>
      <c r="I135" s="259">
        <v>1.2062796007705921E-3</v>
      </c>
      <c r="J135" s="261">
        <v>1.3269075608476515E-3</v>
      </c>
      <c r="K135" s="153" t="e">
        <f t="shared" ref="K135:K198" si="9">IF(AND(G135&gt;=H135,G135&lt;=J135),"OK","Ajustar")</f>
        <v>#DIV/0!</v>
      </c>
    </row>
    <row r="136" spans="1:60" s="36" customFormat="1" ht="45">
      <c r="A136" s="101">
        <v>87275</v>
      </c>
      <c r="B136" s="29" t="s">
        <v>130</v>
      </c>
      <c r="C136" s="30" t="s">
        <v>3</v>
      </c>
      <c r="D136" s="161"/>
      <c r="E136" s="69">
        <v>100</v>
      </c>
      <c r="F136" s="27">
        <f t="shared" si="7"/>
        <v>0</v>
      </c>
      <c r="G136" s="259" t="e">
        <f t="shared" si="8"/>
        <v>#DIV/0!</v>
      </c>
      <c r="H136" s="260">
        <v>1.1874681947083166E-3</v>
      </c>
      <c r="I136" s="259">
        <v>1.319409105231463E-3</v>
      </c>
      <c r="J136" s="261">
        <v>1.4513500157546093E-3</v>
      </c>
      <c r="K136" s="153" t="e">
        <f t="shared" si="9"/>
        <v>#DIV/0!</v>
      </c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</row>
    <row r="137" spans="1:60" s="36" customFormat="1" ht="30">
      <c r="A137" s="104">
        <v>87246</v>
      </c>
      <c r="B137" s="28" t="s">
        <v>139</v>
      </c>
      <c r="C137" s="10" t="s">
        <v>36</v>
      </c>
      <c r="D137" s="161"/>
      <c r="E137" s="71">
        <v>100</v>
      </c>
      <c r="F137" s="27">
        <f t="shared" si="7"/>
        <v>0</v>
      </c>
      <c r="G137" s="259" t="e">
        <f t="shared" si="8"/>
        <v>#DIV/0!</v>
      </c>
      <c r="H137" s="260">
        <v>8.5930560907605238E-4</v>
      </c>
      <c r="I137" s="259">
        <v>9.5478401008450265E-4</v>
      </c>
      <c r="J137" s="261">
        <v>1.050262411092953E-3</v>
      </c>
      <c r="K137" s="153" t="e">
        <f t="shared" si="9"/>
        <v>#DIV/0!</v>
      </c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</row>
    <row r="138" spans="1:60" s="36" customFormat="1" ht="30">
      <c r="A138" s="104">
        <v>87259</v>
      </c>
      <c r="B138" s="28" t="s">
        <v>140</v>
      </c>
      <c r="C138" s="10" t="s">
        <v>36</v>
      </c>
      <c r="D138" s="161"/>
      <c r="E138" s="71">
        <v>100</v>
      </c>
      <c r="F138" s="27">
        <f t="shared" si="7"/>
        <v>0</v>
      </c>
      <c r="G138" s="259" t="e">
        <f t="shared" si="8"/>
        <v>#DIV/0!</v>
      </c>
      <c r="H138" s="260">
        <v>1.7846614442181055E-3</v>
      </c>
      <c r="I138" s="259">
        <v>1.9829571602423394E-3</v>
      </c>
      <c r="J138" s="261">
        <v>2.1812528762665735E-3</v>
      </c>
      <c r="K138" s="153" t="e">
        <f t="shared" si="9"/>
        <v>#DIV/0!</v>
      </c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</row>
    <row r="139" spans="1:60" s="36" customFormat="1" ht="30">
      <c r="A139" s="104">
        <v>87261</v>
      </c>
      <c r="B139" s="28" t="s">
        <v>125</v>
      </c>
      <c r="C139" s="10" t="s">
        <v>36</v>
      </c>
      <c r="D139" s="161"/>
      <c r="E139" s="69">
        <v>100</v>
      </c>
      <c r="F139" s="27">
        <f t="shared" si="7"/>
        <v>0</v>
      </c>
      <c r="G139" s="259" t="e">
        <f t="shared" si="8"/>
        <v>#DIV/0!</v>
      </c>
      <c r="H139" s="260">
        <v>2.2288687946185014E-3</v>
      </c>
      <c r="I139" s="259">
        <v>2.4765208829094459E-3</v>
      </c>
      <c r="J139" s="261">
        <v>2.7241729712003909E-3</v>
      </c>
      <c r="K139" s="153" t="e">
        <f t="shared" si="9"/>
        <v>#DIV/0!</v>
      </c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</row>
    <row r="140" spans="1:60" s="36" customFormat="1" ht="45">
      <c r="A140" s="101">
        <v>87536</v>
      </c>
      <c r="B140" s="29" t="s">
        <v>128</v>
      </c>
      <c r="C140" s="30" t="s">
        <v>3</v>
      </c>
      <c r="D140" s="161"/>
      <c r="E140" s="69">
        <v>150</v>
      </c>
      <c r="F140" s="27">
        <f t="shared" si="7"/>
        <v>0</v>
      </c>
      <c r="G140" s="259" t="e">
        <f t="shared" si="8"/>
        <v>#DIV/0!</v>
      </c>
      <c r="H140" s="260">
        <v>7.1761090473881168E-4</v>
      </c>
      <c r="I140" s="259">
        <v>7.9734544970979076E-4</v>
      </c>
      <c r="J140" s="261">
        <v>8.7707999468076994E-4</v>
      </c>
      <c r="K140" s="153" t="e">
        <f t="shared" si="9"/>
        <v>#DIV/0!</v>
      </c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</row>
    <row r="141" spans="1:60" s="36" customFormat="1" ht="30">
      <c r="A141" s="104">
        <v>97634</v>
      </c>
      <c r="B141" s="33" t="s">
        <v>392</v>
      </c>
      <c r="C141" s="8" t="s">
        <v>36</v>
      </c>
      <c r="D141" s="161"/>
      <c r="E141" s="68">
        <v>500</v>
      </c>
      <c r="F141" s="27">
        <f t="shared" si="7"/>
        <v>0</v>
      </c>
      <c r="G141" s="259" t="e">
        <f t="shared" si="8"/>
        <v>#DIV/0!</v>
      </c>
      <c r="H141" s="260">
        <v>4.9733470614913558E-4</v>
      </c>
      <c r="I141" s="259">
        <v>5.5259411794348397E-4</v>
      </c>
      <c r="J141" s="261">
        <v>6.0785352973783237E-4</v>
      </c>
      <c r="K141" s="153" t="e">
        <f t="shared" si="9"/>
        <v>#DIV/0!</v>
      </c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</row>
    <row r="142" spans="1:60" s="36" customFormat="1">
      <c r="A142" s="104">
        <v>97632</v>
      </c>
      <c r="B142" s="33" t="s">
        <v>41</v>
      </c>
      <c r="C142" s="8" t="s">
        <v>33</v>
      </c>
      <c r="D142" s="161"/>
      <c r="E142" s="68">
        <v>500</v>
      </c>
      <c r="F142" s="27">
        <f t="shared" si="7"/>
        <v>0</v>
      </c>
      <c r="G142" s="259" t="e">
        <f t="shared" si="8"/>
        <v>#DIV/0!</v>
      </c>
      <c r="H142" s="260">
        <v>1.9384305475891506E-4</v>
      </c>
      <c r="I142" s="259">
        <v>2.1538117195435007E-4</v>
      </c>
      <c r="J142" s="261">
        <v>2.369192891497851E-4</v>
      </c>
      <c r="K142" s="153" t="e">
        <f t="shared" si="9"/>
        <v>#DIV/0!</v>
      </c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</row>
    <row r="143" spans="1:60" s="36" customFormat="1">
      <c r="A143" s="101">
        <v>97633</v>
      </c>
      <c r="B143" s="39" t="s">
        <v>123</v>
      </c>
      <c r="C143" s="6" t="s">
        <v>3</v>
      </c>
      <c r="D143" s="161"/>
      <c r="E143" s="68">
        <v>200</v>
      </c>
      <c r="F143" s="27">
        <f t="shared" si="7"/>
        <v>0</v>
      </c>
      <c r="G143" s="259" t="e">
        <f t="shared" si="8"/>
        <v>#DIV/0!</v>
      </c>
      <c r="H143" s="260">
        <v>6.7721061824192004E-4</v>
      </c>
      <c r="I143" s="259">
        <v>7.5245624249102225E-4</v>
      </c>
      <c r="J143" s="261">
        <v>8.2770186674012457E-4</v>
      </c>
      <c r="K143" s="153" t="e">
        <f t="shared" si="9"/>
        <v>#DIV/0!</v>
      </c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</row>
    <row r="144" spans="1:60" s="36" customFormat="1">
      <c r="A144" s="179"/>
      <c r="B144" s="163" t="s">
        <v>518</v>
      </c>
      <c r="C144" s="180" t="s">
        <v>14</v>
      </c>
      <c r="D144" s="171"/>
      <c r="E144" s="181"/>
      <c r="F144" s="181"/>
      <c r="G144" s="181"/>
      <c r="H144" s="181"/>
      <c r="I144" s="181"/>
      <c r="J144" s="181"/>
      <c r="K144" s="182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</row>
    <row r="145" spans="1:60" s="36" customFormat="1" ht="30">
      <c r="A145" s="101">
        <v>98679</v>
      </c>
      <c r="B145" s="40" t="s">
        <v>29</v>
      </c>
      <c r="C145" s="30" t="s">
        <v>3</v>
      </c>
      <c r="D145" s="161"/>
      <c r="E145" s="69">
        <v>100</v>
      </c>
      <c r="F145" s="27">
        <f t="shared" si="7"/>
        <v>0</v>
      </c>
      <c r="G145" s="259" t="e">
        <f t="shared" si="8"/>
        <v>#DIV/0!</v>
      </c>
      <c r="H145" s="260">
        <v>4.9837897849800512E-4</v>
      </c>
      <c r="I145" s="259">
        <v>5.5375442055333906E-4</v>
      </c>
      <c r="J145" s="261">
        <v>6.09129862608673E-4</v>
      </c>
      <c r="K145" s="153" t="e">
        <f t="shared" si="9"/>
        <v>#DIV/0!</v>
      </c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</row>
    <row r="146" spans="1:60" s="36" customFormat="1" ht="30">
      <c r="A146" s="101">
        <v>98680</v>
      </c>
      <c r="B146" s="40" t="s">
        <v>30</v>
      </c>
      <c r="C146" s="30" t="s">
        <v>3</v>
      </c>
      <c r="D146" s="161"/>
      <c r="E146" s="69">
        <v>100</v>
      </c>
      <c r="F146" s="27">
        <f t="shared" si="7"/>
        <v>0</v>
      </c>
      <c r="G146" s="259" t="e">
        <f t="shared" si="8"/>
        <v>#DIV/0!</v>
      </c>
      <c r="H146" s="260">
        <v>6.219947177954412E-4</v>
      </c>
      <c r="I146" s="259">
        <v>6.9110524199493463E-4</v>
      </c>
      <c r="J146" s="261">
        <v>7.6021576619442817E-4</v>
      </c>
      <c r="K146" s="153" t="e">
        <f t="shared" si="9"/>
        <v>#DIV/0!</v>
      </c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</row>
    <row r="147" spans="1:60" s="36" customFormat="1" ht="30">
      <c r="A147" s="101">
        <v>98681</v>
      </c>
      <c r="B147" s="40" t="s">
        <v>31</v>
      </c>
      <c r="C147" s="30" t="s">
        <v>3</v>
      </c>
      <c r="D147" s="161"/>
      <c r="E147" s="69">
        <v>100</v>
      </c>
      <c r="F147" s="27">
        <f t="shared" si="7"/>
        <v>0</v>
      </c>
      <c r="G147" s="259" t="e">
        <f t="shared" si="8"/>
        <v>#DIV/0!</v>
      </c>
      <c r="H147" s="260">
        <v>4.6248211650561343E-4</v>
      </c>
      <c r="I147" s="259">
        <v>5.1386901833957044E-4</v>
      </c>
      <c r="J147" s="261">
        <v>5.6525592017352751E-4</v>
      </c>
      <c r="K147" s="153" t="e">
        <f t="shared" si="9"/>
        <v>#DIV/0!</v>
      </c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</row>
    <row r="148" spans="1:60" s="36" customFormat="1" ht="30">
      <c r="A148" s="101">
        <v>98682</v>
      </c>
      <c r="B148" s="40" t="s">
        <v>32</v>
      </c>
      <c r="C148" s="30" t="s">
        <v>3</v>
      </c>
      <c r="D148" s="161"/>
      <c r="E148" s="69">
        <v>100</v>
      </c>
      <c r="F148" s="27">
        <f t="shared" si="7"/>
        <v>0</v>
      </c>
      <c r="G148" s="259" t="e">
        <f t="shared" si="8"/>
        <v>#DIV/0!</v>
      </c>
      <c r="H148" s="260">
        <v>5.8596732175944077E-4</v>
      </c>
      <c r="I148" s="259">
        <v>6.5107480195493418E-4</v>
      </c>
      <c r="J148" s="261">
        <v>7.1618228215042769E-4</v>
      </c>
      <c r="K148" s="153" t="e">
        <f t="shared" si="9"/>
        <v>#DIV/0!</v>
      </c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</row>
    <row r="149" spans="1:60" s="36" customFormat="1" ht="30">
      <c r="A149" s="101">
        <v>4786</v>
      </c>
      <c r="B149" s="41" t="s">
        <v>110</v>
      </c>
      <c r="C149" s="30" t="s">
        <v>3</v>
      </c>
      <c r="D149" s="161"/>
      <c r="E149" s="72">
        <v>100</v>
      </c>
      <c r="F149" s="27">
        <f t="shared" si="7"/>
        <v>0</v>
      </c>
      <c r="G149" s="259" t="e">
        <f t="shared" si="8"/>
        <v>#DIV/0!</v>
      </c>
      <c r="H149" s="260">
        <v>1.5468284167630595E-3</v>
      </c>
      <c r="I149" s="259">
        <v>1.7186982408478439E-3</v>
      </c>
      <c r="J149" s="261">
        <v>1.8905680649326285E-3</v>
      </c>
      <c r="K149" s="153" t="e">
        <f t="shared" si="9"/>
        <v>#DIV/0!</v>
      </c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</row>
    <row r="150" spans="1:60" s="36" customFormat="1">
      <c r="A150" s="101">
        <v>101727</v>
      </c>
      <c r="B150" s="40" t="s">
        <v>111</v>
      </c>
      <c r="C150" s="30" t="s">
        <v>3</v>
      </c>
      <c r="D150" s="161"/>
      <c r="E150" s="70">
        <v>300</v>
      </c>
      <c r="F150" s="27">
        <f t="shared" si="7"/>
        <v>0</v>
      </c>
      <c r="G150" s="259" t="e">
        <f t="shared" si="8"/>
        <v>#DIV/0!</v>
      </c>
      <c r="H150" s="260">
        <v>7.7145619772739926E-3</v>
      </c>
      <c r="I150" s="259">
        <v>8.5717355303044362E-3</v>
      </c>
      <c r="J150" s="261">
        <v>9.4289090833348799E-3</v>
      </c>
      <c r="K150" s="153" t="e">
        <f t="shared" si="9"/>
        <v>#DIV/0!</v>
      </c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</row>
    <row r="151" spans="1:60" s="36" customFormat="1">
      <c r="A151" s="101">
        <v>101747</v>
      </c>
      <c r="B151" s="29" t="s">
        <v>112</v>
      </c>
      <c r="C151" s="30" t="s">
        <v>3</v>
      </c>
      <c r="D151" s="161"/>
      <c r="E151" s="69">
        <v>100</v>
      </c>
      <c r="F151" s="27">
        <f t="shared" si="7"/>
        <v>0</v>
      </c>
      <c r="G151" s="259" t="e">
        <f t="shared" si="8"/>
        <v>#DIV/0!</v>
      </c>
      <c r="H151" s="260">
        <v>1.087740185391272E-3</v>
      </c>
      <c r="I151" s="259">
        <v>1.2086002059903023E-3</v>
      </c>
      <c r="J151" s="261">
        <v>1.3294602265893326E-3</v>
      </c>
      <c r="K151" s="153" t="e">
        <f t="shared" si="9"/>
        <v>#DIV/0!</v>
      </c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</row>
    <row r="152" spans="1:60" s="36" customFormat="1" ht="30">
      <c r="A152" s="103">
        <v>94995</v>
      </c>
      <c r="B152" s="88" t="s">
        <v>543</v>
      </c>
      <c r="C152" s="30" t="s">
        <v>3</v>
      </c>
      <c r="D152" s="161"/>
      <c r="E152" s="69">
        <v>100</v>
      </c>
      <c r="F152" s="27">
        <f t="shared" si="7"/>
        <v>0</v>
      </c>
      <c r="G152" s="259" t="e">
        <f t="shared" si="8"/>
        <v>#DIV/0!</v>
      </c>
      <c r="H152" s="260">
        <v>1.0855211066499245E-3</v>
      </c>
      <c r="I152" s="259">
        <v>1.2061345629443604E-3</v>
      </c>
      <c r="J152" s="261">
        <v>1.3267480192387965E-3</v>
      </c>
      <c r="K152" s="153" t="e">
        <f t="shared" si="9"/>
        <v>#DIV/0!</v>
      </c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</row>
    <row r="153" spans="1:60" s="36" customFormat="1" ht="30">
      <c r="A153" s="101">
        <v>92400</v>
      </c>
      <c r="B153" s="29" t="s">
        <v>22</v>
      </c>
      <c r="C153" s="30" t="s">
        <v>3</v>
      </c>
      <c r="D153" s="161"/>
      <c r="E153" s="70">
        <v>100</v>
      </c>
      <c r="F153" s="27">
        <f t="shared" si="7"/>
        <v>0</v>
      </c>
      <c r="G153" s="259" t="e">
        <f t="shared" si="8"/>
        <v>#DIV/0!</v>
      </c>
      <c r="H153" s="260">
        <v>1.1193294239445768E-3</v>
      </c>
      <c r="I153" s="259">
        <v>1.2436993599384187E-3</v>
      </c>
      <c r="J153" s="261">
        <v>1.3680692959322607E-3</v>
      </c>
      <c r="K153" s="153" t="e">
        <f t="shared" si="9"/>
        <v>#DIV/0!</v>
      </c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</row>
    <row r="154" spans="1:60" s="36" customFormat="1" ht="30">
      <c r="A154" s="101">
        <v>92395</v>
      </c>
      <c r="B154" s="29" t="s">
        <v>23</v>
      </c>
      <c r="C154" s="30" t="s">
        <v>3</v>
      </c>
      <c r="D154" s="161"/>
      <c r="E154" s="70">
        <v>100</v>
      </c>
      <c r="F154" s="27">
        <f t="shared" si="7"/>
        <v>0</v>
      </c>
      <c r="G154" s="259" t="e">
        <f t="shared" si="8"/>
        <v>#DIV/0!</v>
      </c>
      <c r="H154" s="260">
        <v>1.0689432831116198E-3</v>
      </c>
      <c r="I154" s="259">
        <v>1.1877147590129108E-3</v>
      </c>
      <c r="J154" s="261">
        <v>1.306486234914202E-3</v>
      </c>
      <c r="K154" s="153" t="e">
        <f t="shared" si="9"/>
        <v>#DIV/0!</v>
      </c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</row>
    <row r="155" spans="1:60" s="36" customFormat="1" ht="30">
      <c r="A155" s="104">
        <v>92391</v>
      </c>
      <c r="B155" s="28" t="s">
        <v>544</v>
      </c>
      <c r="C155" s="10" t="s">
        <v>36</v>
      </c>
      <c r="D155" s="161"/>
      <c r="E155" s="71">
        <v>100</v>
      </c>
      <c r="F155" s="27">
        <f t="shared" si="7"/>
        <v>0</v>
      </c>
      <c r="G155" s="259" t="e">
        <f t="shared" si="8"/>
        <v>#DIV/0!</v>
      </c>
      <c r="H155" s="260">
        <v>7.2446394202826849E-4</v>
      </c>
      <c r="I155" s="259">
        <v>8.0495993558696495E-4</v>
      </c>
      <c r="J155" s="261">
        <v>8.854559291456615E-4</v>
      </c>
      <c r="K155" s="153" t="e">
        <f t="shared" si="9"/>
        <v>#DIV/0!</v>
      </c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</row>
    <row r="156" spans="1:60" s="36" customFormat="1" ht="30">
      <c r="A156" s="104">
        <v>92396</v>
      </c>
      <c r="B156" s="28" t="s">
        <v>141</v>
      </c>
      <c r="C156" s="10" t="s">
        <v>36</v>
      </c>
      <c r="D156" s="161"/>
      <c r="E156" s="71">
        <v>100</v>
      </c>
      <c r="F156" s="27">
        <f t="shared" si="7"/>
        <v>0</v>
      </c>
      <c r="G156" s="259" t="e">
        <f t="shared" si="8"/>
        <v>#DIV/0!</v>
      </c>
      <c r="H156" s="260">
        <v>9.0877801160374862E-4</v>
      </c>
      <c r="I156" s="259">
        <v>1.0097533462263874E-3</v>
      </c>
      <c r="J156" s="261">
        <v>1.1107286808490261E-3</v>
      </c>
      <c r="K156" s="153" t="e">
        <f t="shared" si="9"/>
        <v>#DIV/0!</v>
      </c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</row>
    <row r="157" spans="1:60" s="36" customFormat="1" ht="45">
      <c r="A157" s="105">
        <v>101814</v>
      </c>
      <c r="B157" s="15" t="s">
        <v>517</v>
      </c>
      <c r="C157" s="16" t="s">
        <v>3</v>
      </c>
      <c r="D157" s="161"/>
      <c r="E157" s="78">
        <v>200</v>
      </c>
      <c r="F157" s="27">
        <f t="shared" si="7"/>
        <v>0</v>
      </c>
      <c r="G157" s="259" t="e">
        <f t="shared" si="8"/>
        <v>#DIV/0!</v>
      </c>
      <c r="H157" s="260">
        <v>1.3296197681981878E-3</v>
      </c>
      <c r="I157" s="259">
        <v>1.4773552979979864E-3</v>
      </c>
      <c r="J157" s="261">
        <v>1.6250908277977852E-3</v>
      </c>
      <c r="K157" s="153" t="e">
        <f t="shared" si="9"/>
        <v>#DIV/0!</v>
      </c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</row>
    <row r="158" spans="1:60" s="3" customFormat="1" ht="45">
      <c r="A158" s="105">
        <v>101816</v>
      </c>
      <c r="B158" s="15" t="s">
        <v>567</v>
      </c>
      <c r="C158" s="16" t="s">
        <v>3</v>
      </c>
      <c r="D158" s="161"/>
      <c r="E158" s="78">
        <v>100</v>
      </c>
      <c r="F158" s="27">
        <f t="shared" si="7"/>
        <v>0</v>
      </c>
      <c r="G158" s="259" t="e">
        <f t="shared" si="8"/>
        <v>#DIV/0!</v>
      </c>
      <c r="H158" s="260">
        <v>1.0058953400486192E-3</v>
      </c>
      <c r="I158" s="259">
        <v>1.1176614889429101E-3</v>
      </c>
      <c r="J158" s="261">
        <v>1.2294276378372012E-3</v>
      </c>
      <c r="K158" s="153" t="e">
        <f t="shared" si="9"/>
        <v>#DIV/0!</v>
      </c>
    </row>
    <row r="159" spans="1:60" s="36" customFormat="1" ht="30">
      <c r="A159" s="107">
        <v>101850</v>
      </c>
      <c r="B159" s="19" t="s">
        <v>516</v>
      </c>
      <c r="C159" s="56" t="s">
        <v>36</v>
      </c>
      <c r="D159" s="161"/>
      <c r="E159" s="78">
        <v>200</v>
      </c>
      <c r="F159" s="27">
        <f t="shared" si="7"/>
        <v>0</v>
      </c>
      <c r="G159" s="259" t="e">
        <f t="shared" si="8"/>
        <v>#DIV/0!</v>
      </c>
      <c r="H159" s="260">
        <v>1.6940708179536699E-3</v>
      </c>
      <c r="I159" s="259">
        <v>1.8823009088374109E-3</v>
      </c>
      <c r="J159" s="261">
        <v>2.0705309997211523E-3</v>
      </c>
      <c r="K159" s="153" t="e">
        <f t="shared" si="9"/>
        <v>#DIV/0!</v>
      </c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</row>
    <row r="160" spans="1:60" s="36" customFormat="1" ht="30">
      <c r="A160" s="107">
        <v>101852</v>
      </c>
      <c r="B160" s="19" t="s">
        <v>515</v>
      </c>
      <c r="C160" s="56" t="s">
        <v>36</v>
      </c>
      <c r="D160" s="161"/>
      <c r="E160" s="78">
        <v>100</v>
      </c>
      <c r="F160" s="27">
        <f t="shared" si="7"/>
        <v>0</v>
      </c>
      <c r="G160" s="259" t="e">
        <f t="shared" si="8"/>
        <v>#DIV/0!</v>
      </c>
      <c r="H160" s="260">
        <v>1.042967008433489E-3</v>
      </c>
      <c r="I160" s="259">
        <v>1.1588522315927655E-3</v>
      </c>
      <c r="J160" s="261">
        <v>1.2747374547520422E-3</v>
      </c>
      <c r="K160" s="153" t="e">
        <f t="shared" si="9"/>
        <v>#DIV/0!</v>
      </c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</row>
    <row r="161" spans="1:60" s="36" customFormat="1">
      <c r="A161" s="100">
        <v>4708</v>
      </c>
      <c r="B161" s="42" t="s">
        <v>81</v>
      </c>
      <c r="C161" s="38" t="s">
        <v>36</v>
      </c>
      <c r="D161" s="161"/>
      <c r="E161" s="69">
        <v>200</v>
      </c>
      <c r="F161" s="27">
        <f t="shared" si="7"/>
        <v>0</v>
      </c>
      <c r="G161" s="259" t="e">
        <f t="shared" si="8"/>
        <v>#DIV/0!</v>
      </c>
      <c r="H161" s="260">
        <v>3.9758059002336929E-3</v>
      </c>
      <c r="I161" s="259">
        <v>4.4175621113707701E-3</v>
      </c>
      <c r="J161" s="261">
        <v>4.8593183225078473E-3</v>
      </c>
      <c r="K161" s="153" t="e">
        <f t="shared" si="9"/>
        <v>#DIV/0!</v>
      </c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</row>
    <row r="162" spans="1:60" s="36" customFormat="1" ht="36.75" customHeight="1">
      <c r="A162" s="93" t="s">
        <v>679</v>
      </c>
      <c r="B162" s="83" t="s">
        <v>658</v>
      </c>
      <c r="C162" s="56" t="s">
        <v>36</v>
      </c>
      <c r="D162" s="161"/>
      <c r="E162" s="69">
        <v>500</v>
      </c>
      <c r="F162" s="27">
        <f t="shared" si="7"/>
        <v>0</v>
      </c>
      <c r="G162" s="259" t="e">
        <f t="shared" si="8"/>
        <v>#DIV/0!</v>
      </c>
      <c r="H162" s="260">
        <v>2.0532520121984119E-2</v>
      </c>
      <c r="I162" s="259">
        <v>2.281391124664902E-2</v>
      </c>
      <c r="J162" s="261">
        <v>2.5095302371313924E-2</v>
      </c>
      <c r="K162" s="153" t="e">
        <f t="shared" si="9"/>
        <v>#DIV/0!</v>
      </c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</row>
    <row r="163" spans="1:60" s="36" customFormat="1" ht="51" customHeight="1">
      <c r="A163" s="93" t="s">
        <v>680</v>
      </c>
      <c r="B163" s="83" t="s">
        <v>659</v>
      </c>
      <c r="C163" s="56" t="s">
        <v>36</v>
      </c>
      <c r="D163" s="161"/>
      <c r="E163" s="69">
        <v>500</v>
      </c>
      <c r="F163" s="27">
        <f t="shared" si="7"/>
        <v>0</v>
      </c>
      <c r="G163" s="259" t="e">
        <f t="shared" si="8"/>
        <v>#DIV/0!</v>
      </c>
      <c r="H163" s="260">
        <v>1.0196163618830991E-2</v>
      </c>
      <c r="I163" s="259">
        <v>1.132907068758999E-2</v>
      </c>
      <c r="J163" s="261">
        <v>1.2461977756348989E-2</v>
      </c>
      <c r="K163" s="153" t="e">
        <f t="shared" si="9"/>
        <v>#DIV/0!</v>
      </c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</row>
    <row r="164" spans="1:60" s="36" customFormat="1" ht="15.75" customHeight="1">
      <c r="A164" s="183"/>
      <c r="B164" s="184" t="s">
        <v>43</v>
      </c>
      <c r="C164" s="184"/>
      <c r="D164" s="171"/>
      <c r="E164" s="190"/>
      <c r="F164" s="190"/>
      <c r="G164" s="190"/>
      <c r="H164" s="190"/>
      <c r="I164" s="190"/>
      <c r="J164" s="190"/>
      <c r="K164" s="177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</row>
    <row r="165" spans="1:60" s="36" customFormat="1">
      <c r="A165" s="104">
        <v>98695</v>
      </c>
      <c r="B165" s="28" t="s">
        <v>136</v>
      </c>
      <c r="C165" s="10" t="s">
        <v>33</v>
      </c>
      <c r="D165" s="161"/>
      <c r="E165" s="71">
        <v>20</v>
      </c>
      <c r="F165" s="27">
        <f t="shared" si="7"/>
        <v>0</v>
      </c>
      <c r="G165" s="259" t="e">
        <f t="shared" si="8"/>
        <v>#DIV/0!</v>
      </c>
      <c r="H165" s="260">
        <v>2.7307721922939412E-4</v>
      </c>
      <c r="I165" s="259">
        <v>3.0341913247710457E-4</v>
      </c>
      <c r="J165" s="261">
        <v>3.3376104572481507E-4</v>
      </c>
      <c r="K165" s="153" t="e">
        <f t="shared" si="9"/>
        <v>#DIV/0!</v>
      </c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</row>
    <row r="166" spans="1:60" s="36" customFormat="1">
      <c r="A166" s="104">
        <v>98689</v>
      </c>
      <c r="B166" s="28" t="s">
        <v>137</v>
      </c>
      <c r="C166" s="10" t="s">
        <v>33</v>
      </c>
      <c r="D166" s="161"/>
      <c r="E166" s="71">
        <v>20</v>
      </c>
      <c r="F166" s="27">
        <f t="shared" si="7"/>
        <v>0</v>
      </c>
      <c r="G166" s="259" t="e">
        <f t="shared" si="8"/>
        <v>#DIV/0!</v>
      </c>
      <c r="H166" s="260">
        <v>3.2111374727739463E-4</v>
      </c>
      <c r="I166" s="259">
        <v>3.5679305253043844E-4</v>
      </c>
      <c r="J166" s="261">
        <v>3.924723577834823E-4</v>
      </c>
      <c r="K166" s="153" t="e">
        <f t="shared" si="9"/>
        <v>#DIV/0!</v>
      </c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</row>
    <row r="167" spans="1:60" s="36" customFormat="1">
      <c r="A167" s="104">
        <v>101738</v>
      </c>
      <c r="B167" s="28" t="s">
        <v>113</v>
      </c>
      <c r="C167" s="10" t="s">
        <v>33</v>
      </c>
      <c r="D167" s="161"/>
      <c r="E167" s="71">
        <v>50</v>
      </c>
      <c r="F167" s="27">
        <f t="shared" si="7"/>
        <v>0</v>
      </c>
      <c r="G167" s="259" t="e">
        <f t="shared" si="8"/>
        <v>#DIV/0!</v>
      </c>
      <c r="H167" s="260">
        <v>1.9828121224161073E-4</v>
      </c>
      <c r="I167" s="259">
        <v>2.2031245804623415E-4</v>
      </c>
      <c r="J167" s="261">
        <v>2.423437038508576E-4</v>
      </c>
      <c r="K167" s="153" t="e">
        <f t="shared" si="9"/>
        <v>#DIV/0!</v>
      </c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</row>
    <row r="168" spans="1:60" s="36" customFormat="1">
      <c r="A168" s="108">
        <v>101739</v>
      </c>
      <c r="B168" s="28" t="s">
        <v>114</v>
      </c>
      <c r="C168" s="10" t="s">
        <v>33</v>
      </c>
      <c r="D168" s="161"/>
      <c r="E168" s="71">
        <v>350</v>
      </c>
      <c r="F168" s="27">
        <f t="shared" si="7"/>
        <v>0</v>
      </c>
      <c r="G168" s="259" t="e">
        <f t="shared" si="8"/>
        <v>#DIV/0!</v>
      </c>
      <c r="H168" s="260">
        <v>1.5291410538540808E-3</v>
      </c>
      <c r="I168" s="259">
        <v>1.6990456153934232E-3</v>
      </c>
      <c r="J168" s="261">
        <v>1.8689501769327656E-3</v>
      </c>
      <c r="K168" s="153" t="e">
        <f t="shared" si="9"/>
        <v>#DIV/0!</v>
      </c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</row>
    <row r="169" spans="1:60" s="36" customFormat="1">
      <c r="A169" s="104">
        <v>98697</v>
      </c>
      <c r="B169" s="28" t="s">
        <v>138</v>
      </c>
      <c r="C169" s="10" t="s">
        <v>33</v>
      </c>
      <c r="D169" s="161"/>
      <c r="E169" s="71">
        <v>200</v>
      </c>
      <c r="F169" s="27">
        <f t="shared" si="7"/>
        <v>0</v>
      </c>
      <c r="G169" s="259" t="e">
        <f t="shared" si="8"/>
        <v>#DIV/0!</v>
      </c>
      <c r="H169" s="260">
        <v>1.7953652357940181E-3</v>
      </c>
      <c r="I169" s="259">
        <v>1.9948502619933535E-3</v>
      </c>
      <c r="J169" s="261">
        <v>2.1943352881926888E-3</v>
      </c>
      <c r="K169" s="153" t="e">
        <f t="shared" si="9"/>
        <v>#DIV/0!</v>
      </c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</row>
    <row r="170" spans="1:60" s="36" customFormat="1">
      <c r="A170" s="191"/>
      <c r="B170" s="192" t="s">
        <v>78</v>
      </c>
      <c r="C170" s="193"/>
      <c r="D170" s="171"/>
      <c r="E170" s="176"/>
      <c r="F170" s="176"/>
      <c r="G170" s="176"/>
      <c r="H170" s="176"/>
      <c r="I170" s="176"/>
      <c r="J170" s="176"/>
      <c r="K170" s="177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</row>
    <row r="171" spans="1:60" s="36" customFormat="1" ht="30">
      <c r="A171" s="100">
        <v>101963</v>
      </c>
      <c r="B171" s="42" t="s">
        <v>99</v>
      </c>
      <c r="C171" s="43" t="s">
        <v>36</v>
      </c>
      <c r="D171" s="161"/>
      <c r="E171" s="69">
        <v>50</v>
      </c>
      <c r="F171" s="27">
        <f t="shared" si="7"/>
        <v>0</v>
      </c>
      <c r="G171" s="259" t="e">
        <f t="shared" si="8"/>
        <v>#DIV/0!</v>
      </c>
      <c r="H171" s="260">
        <v>1.1729136488459468E-3</v>
      </c>
      <c r="I171" s="259">
        <v>1.3032373876066077E-3</v>
      </c>
      <c r="J171" s="261">
        <v>1.4335611263672685E-3</v>
      </c>
      <c r="K171" s="153" t="e">
        <f t="shared" si="9"/>
        <v>#DIV/0!</v>
      </c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</row>
    <row r="172" spans="1:60" s="36" customFormat="1" ht="30">
      <c r="A172" s="100">
        <v>101964</v>
      </c>
      <c r="B172" s="42" t="s">
        <v>79</v>
      </c>
      <c r="C172" s="43" t="s">
        <v>36</v>
      </c>
      <c r="D172" s="161"/>
      <c r="E172" s="69">
        <v>50</v>
      </c>
      <c r="F172" s="27">
        <f t="shared" si="7"/>
        <v>0</v>
      </c>
      <c r="G172" s="259" t="e">
        <f t="shared" si="8"/>
        <v>#DIV/0!</v>
      </c>
      <c r="H172" s="260">
        <v>1.0987050450544029E-3</v>
      </c>
      <c r="I172" s="259">
        <v>1.2207833833937809E-3</v>
      </c>
      <c r="J172" s="261">
        <v>1.3428617217331592E-3</v>
      </c>
      <c r="K172" s="153" t="e">
        <f t="shared" si="9"/>
        <v>#DIV/0!</v>
      </c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</row>
    <row r="173" spans="1:60" s="3" customFormat="1">
      <c r="A173" s="100">
        <v>130</v>
      </c>
      <c r="B173" s="15" t="s">
        <v>570</v>
      </c>
      <c r="C173" s="16" t="s">
        <v>39</v>
      </c>
      <c r="D173" s="161"/>
      <c r="E173" s="49">
        <v>1500</v>
      </c>
      <c r="F173" s="27">
        <f t="shared" si="7"/>
        <v>0</v>
      </c>
      <c r="G173" s="259" t="e">
        <f t="shared" si="8"/>
        <v>#DIV/0!</v>
      </c>
      <c r="H173" s="260">
        <v>9.9271140164414076E-4</v>
      </c>
      <c r="I173" s="259">
        <v>1.1030126684934897E-3</v>
      </c>
      <c r="J173" s="261">
        <v>1.2133139353428387E-3</v>
      </c>
      <c r="K173" s="153" t="e">
        <f t="shared" si="9"/>
        <v>#DIV/0!</v>
      </c>
    </row>
    <row r="174" spans="1:60" s="36" customFormat="1">
      <c r="A174" s="179"/>
      <c r="B174" s="163" t="s">
        <v>398</v>
      </c>
      <c r="C174" s="180" t="s">
        <v>14</v>
      </c>
      <c r="D174" s="171"/>
      <c r="E174" s="181"/>
      <c r="F174" s="181"/>
      <c r="G174" s="181"/>
      <c r="H174" s="181"/>
      <c r="I174" s="181"/>
      <c r="J174" s="181"/>
      <c r="K174" s="182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</row>
    <row r="175" spans="1:60" s="36" customFormat="1">
      <c r="A175" s="101">
        <v>99054</v>
      </c>
      <c r="B175" s="40" t="s">
        <v>131</v>
      </c>
      <c r="C175" s="30" t="s">
        <v>4</v>
      </c>
      <c r="D175" s="161"/>
      <c r="E175" s="69">
        <v>50</v>
      </c>
      <c r="F175" s="27">
        <f t="shared" si="7"/>
        <v>0</v>
      </c>
      <c r="G175" s="259" t="e">
        <f t="shared" si="8"/>
        <v>#DIV/0!</v>
      </c>
      <c r="H175" s="260">
        <v>4.0746201712454775E-4</v>
      </c>
      <c r="I175" s="259">
        <v>4.5273557458283081E-4</v>
      </c>
      <c r="J175" s="261">
        <v>4.9800913204111393E-4</v>
      </c>
      <c r="K175" s="153" t="e">
        <f t="shared" si="9"/>
        <v>#DIV/0!</v>
      </c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</row>
    <row r="176" spans="1:60" s="36" customFormat="1">
      <c r="A176" s="104">
        <v>96120</v>
      </c>
      <c r="B176" s="28" t="s">
        <v>132</v>
      </c>
      <c r="C176" s="10" t="s">
        <v>33</v>
      </c>
      <c r="D176" s="161"/>
      <c r="E176" s="71">
        <v>300</v>
      </c>
      <c r="F176" s="27">
        <f t="shared" si="7"/>
        <v>0</v>
      </c>
      <c r="G176" s="259" t="e">
        <f t="shared" si="8"/>
        <v>#DIV/0!</v>
      </c>
      <c r="H176" s="260">
        <v>1.2257146694856649E-4</v>
      </c>
      <c r="I176" s="259">
        <v>1.3619051883174055E-4</v>
      </c>
      <c r="J176" s="261">
        <v>1.4980957071491461E-4</v>
      </c>
      <c r="K176" s="153" t="e">
        <f t="shared" si="9"/>
        <v>#DIV/0!</v>
      </c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</row>
    <row r="177" spans="1:60" s="36" customFormat="1" ht="30">
      <c r="A177" s="104">
        <v>96116</v>
      </c>
      <c r="B177" s="28" t="s">
        <v>135</v>
      </c>
      <c r="C177" s="10" t="s">
        <v>36</v>
      </c>
      <c r="D177" s="161"/>
      <c r="E177" s="71">
        <v>100</v>
      </c>
      <c r="F177" s="27">
        <f t="shared" si="7"/>
        <v>0</v>
      </c>
      <c r="G177" s="259" t="e">
        <f t="shared" si="8"/>
        <v>#DIV/0!</v>
      </c>
      <c r="H177" s="260">
        <v>9.8605416542009721E-4</v>
      </c>
      <c r="I177" s="259">
        <v>1.0956157393556636E-3</v>
      </c>
      <c r="J177" s="261">
        <v>1.20517731329123E-3</v>
      </c>
      <c r="K177" s="153" t="e">
        <f t="shared" si="9"/>
        <v>#DIV/0!</v>
      </c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</row>
    <row r="178" spans="1:60" s="36" customFormat="1">
      <c r="A178" s="104">
        <v>96121</v>
      </c>
      <c r="B178" s="28" t="s">
        <v>42</v>
      </c>
      <c r="C178" s="10" t="s">
        <v>33</v>
      </c>
      <c r="D178" s="161"/>
      <c r="E178" s="71">
        <v>280</v>
      </c>
      <c r="F178" s="27">
        <f t="shared" si="7"/>
        <v>0</v>
      </c>
      <c r="G178" s="259" t="e">
        <f t="shared" si="8"/>
        <v>#DIV/0!</v>
      </c>
      <c r="H178" s="260">
        <v>5.003630959608573E-4</v>
      </c>
      <c r="I178" s="259">
        <v>5.5595899551206369E-4</v>
      </c>
      <c r="J178" s="261">
        <v>6.1155489506327008E-4</v>
      </c>
      <c r="K178" s="153" t="e">
        <f t="shared" si="9"/>
        <v>#DIV/0!</v>
      </c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</row>
    <row r="179" spans="1:60" s="36" customFormat="1">
      <c r="A179" s="104">
        <v>96486</v>
      </c>
      <c r="B179" s="28" t="s">
        <v>134</v>
      </c>
      <c r="C179" s="10" t="s">
        <v>36</v>
      </c>
      <c r="D179" s="161"/>
      <c r="E179" s="71">
        <v>60</v>
      </c>
      <c r="F179" s="27">
        <f t="shared" si="7"/>
        <v>0</v>
      </c>
      <c r="G179" s="259" t="e">
        <f t="shared" si="8"/>
        <v>#DIV/0!</v>
      </c>
      <c r="H179" s="260">
        <v>7.0065453247404195E-4</v>
      </c>
      <c r="I179" s="259">
        <v>7.7850503608226877E-4</v>
      </c>
      <c r="J179" s="261">
        <v>8.5635553969049569E-4</v>
      </c>
      <c r="K179" s="153" t="e">
        <f t="shared" si="9"/>
        <v>#DIV/0!</v>
      </c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</row>
    <row r="180" spans="1:60" s="36" customFormat="1">
      <c r="A180" s="104">
        <v>96123</v>
      </c>
      <c r="B180" s="28" t="s">
        <v>133</v>
      </c>
      <c r="C180" s="10" t="s">
        <v>33</v>
      </c>
      <c r="D180" s="161"/>
      <c r="E180" s="71">
        <v>150</v>
      </c>
      <c r="F180" s="27">
        <f t="shared" si="7"/>
        <v>0</v>
      </c>
      <c r="G180" s="259" t="e">
        <f t="shared" si="8"/>
        <v>#DIV/0!</v>
      </c>
      <c r="H180" s="260">
        <v>5.7036850354820153E-4</v>
      </c>
      <c r="I180" s="259">
        <v>6.3374278172022389E-4</v>
      </c>
      <c r="J180" s="261">
        <v>6.9711705989224635E-4</v>
      </c>
      <c r="K180" s="153" t="e">
        <f t="shared" si="9"/>
        <v>#DIV/0!</v>
      </c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</row>
    <row r="181" spans="1:60" s="36" customFormat="1">
      <c r="A181" s="101">
        <v>97641</v>
      </c>
      <c r="B181" s="39" t="s">
        <v>122</v>
      </c>
      <c r="C181" s="6" t="s">
        <v>3</v>
      </c>
      <c r="D181" s="161"/>
      <c r="E181" s="68">
        <v>500</v>
      </c>
      <c r="F181" s="27">
        <f t="shared" si="7"/>
        <v>0</v>
      </c>
      <c r="G181" s="259" t="e">
        <f t="shared" si="8"/>
        <v>#DIV/0!</v>
      </c>
      <c r="H181" s="260">
        <v>2.1603384217239359E-4</v>
      </c>
      <c r="I181" s="259">
        <v>2.4003760241377063E-4</v>
      </c>
      <c r="J181" s="261">
        <v>2.6404136265514774E-4</v>
      </c>
      <c r="K181" s="153" t="e">
        <f t="shared" si="9"/>
        <v>#DIV/0!</v>
      </c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</row>
    <row r="182" spans="1:60" s="2" customFormat="1" ht="30">
      <c r="A182" s="101">
        <v>97642</v>
      </c>
      <c r="B182" s="39" t="s">
        <v>124</v>
      </c>
      <c r="C182" s="6" t="s">
        <v>3</v>
      </c>
      <c r="D182" s="161"/>
      <c r="E182" s="68">
        <v>300</v>
      </c>
      <c r="F182" s="27">
        <f t="shared" si="7"/>
        <v>0</v>
      </c>
      <c r="G182" s="259" t="e">
        <f t="shared" si="8"/>
        <v>#DIV/0!</v>
      </c>
      <c r="H182" s="260">
        <v>1.2257146694856649E-4</v>
      </c>
      <c r="I182" s="259">
        <v>1.3619051883174055E-4</v>
      </c>
      <c r="J182" s="261">
        <v>1.4980957071491461E-4</v>
      </c>
      <c r="K182" s="153" t="e">
        <f t="shared" si="9"/>
        <v>#DIV/0!</v>
      </c>
    </row>
    <row r="183" spans="1:60" s="118" customFormat="1" ht="30">
      <c r="A183" s="101" t="s">
        <v>681</v>
      </c>
      <c r="B183" s="29" t="s">
        <v>536</v>
      </c>
      <c r="C183" s="30" t="s">
        <v>3</v>
      </c>
      <c r="D183" s="161"/>
      <c r="E183" s="69">
        <v>200</v>
      </c>
      <c r="F183" s="27">
        <f t="shared" si="7"/>
        <v>0</v>
      </c>
      <c r="G183" s="259" t="e">
        <f t="shared" si="8"/>
        <v>#DIV/0!</v>
      </c>
      <c r="H183" s="260">
        <v>7.6352736714091843E-4</v>
      </c>
      <c r="I183" s="259">
        <v>8.4836374126768708E-4</v>
      </c>
      <c r="J183" s="261">
        <v>9.3320011539445584E-4</v>
      </c>
      <c r="K183" s="153" t="e">
        <f t="shared" si="9"/>
        <v>#DIV/0!</v>
      </c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1:60" s="2" customFormat="1" ht="30">
      <c r="A184" s="104">
        <v>97640</v>
      </c>
      <c r="B184" s="28" t="s">
        <v>391</v>
      </c>
      <c r="C184" s="10" t="s">
        <v>36</v>
      </c>
      <c r="D184" s="161"/>
      <c r="E184" s="69">
        <v>800</v>
      </c>
      <c r="F184" s="27">
        <f t="shared" si="7"/>
        <v>0</v>
      </c>
      <c r="G184" s="259" t="e">
        <f t="shared" si="8"/>
        <v>#DIV/0!</v>
      </c>
      <c r="H184" s="260">
        <v>2.2765137205356758E-4</v>
      </c>
      <c r="I184" s="259">
        <v>2.529459689484084E-4</v>
      </c>
      <c r="J184" s="261">
        <v>2.7824056584324928E-4</v>
      </c>
      <c r="K184" s="153" t="e">
        <f t="shared" si="9"/>
        <v>#DIV/0!</v>
      </c>
    </row>
    <row r="185" spans="1:60" s="119" customFormat="1" ht="30">
      <c r="A185" s="101" t="s">
        <v>682</v>
      </c>
      <c r="B185" s="19" t="s">
        <v>481</v>
      </c>
      <c r="C185" s="56" t="s">
        <v>36</v>
      </c>
      <c r="D185" s="161"/>
      <c r="E185" s="69">
        <v>200</v>
      </c>
      <c r="F185" s="27">
        <f t="shared" si="7"/>
        <v>0</v>
      </c>
      <c r="G185" s="259" t="e">
        <f t="shared" si="8"/>
        <v>#DIV/0!</v>
      </c>
      <c r="H185" s="260">
        <v>3.100408043884294E-3</v>
      </c>
      <c r="I185" s="259">
        <v>3.4448978265381046E-3</v>
      </c>
      <c r="J185" s="261">
        <v>3.7893876091919152E-3</v>
      </c>
      <c r="K185" s="153" t="e">
        <f t="shared" si="9"/>
        <v>#DIV/0!</v>
      </c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</row>
    <row r="186" spans="1:60" s="2" customFormat="1" ht="30">
      <c r="A186" s="91" t="s">
        <v>642</v>
      </c>
      <c r="B186" s="15" t="s">
        <v>480</v>
      </c>
      <c r="C186" s="56" t="s">
        <v>36</v>
      </c>
      <c r="D186" s="161"/>
      <c r="E186" s="78">
        <v>500</v>
      </c>
      <c r="F186" s="27">
        <f t="shared" si="7"/>
        <v>0</v>
      </c>
      <c r="G186" s="259" t="e">
        <f t="shared" si="8"/>
        <v>#DIV/0!</v>
      </c>
      <c r="H186" s="260">
        <v>1.1161966068979682E-2</v>
      </c>
      <c r="I186" s="259">
        <v>1.2402184521088535E-2</v>
      </c>
      <c r="J186" s="261">
        <v>1.364240297319739E-2</v>
      </c>
      <c r="K186" s="153" t="e">
        <f t="shared" si="9"/>
        <v>#DIV/0!</v>
      </c>
    </row>
    <row r="187" spans="1:60" s="2" customFormat="1">
      <c r="A187" s="106" t="s">
        <v>479</v>
      </c>
      <c r="B187" s="18" t="s">
        <v>478</v>
      </c>
      <c r="C187" s="56" t="s">
        <v>36</v>
      </c>
      <c r="D187" s="161"/>
      <c r="E187" s="78">
        <v>500</v>
      </c>
      <c r="F187" s="27">
        <f t="shared" si="7"/>
        <v>0</v>
      </c>
      <c r="G187" s="259" t="e">
        <f t="shared" si="8"/>
        <v>#DIV/0!</v>
      </c>
      <c r="H187" s="260">
        <v>3.1882940151424246E-3</v>
      </c>
      <c r="I187" s="259">
        <v>3.5425489057138051E-3</v>
      </c>
      <c r="J187" s="261">
        <v>3.8968037962851861E-3</v>
      </c>
      <c r="K187" s="153" t="e">
        <f t="shared" si="9"/>
        <v>#DIV/0!</v>
      </c>
    </row>
    <row r="188" spans="1:60" s="2" customFormat="1" ht="45">
      <c r="A188" s="106" t="s">
        <v>643</v>
      </c>
      <c r="B188" s="18" t="s">
        <v>477</v>
      </c>
      <c r="C188" s="56" t="s">
        <v>36</v>
      </c>
      <c r="D188" s="161"/>
      <c r="E188" s="78">
        <v>500</v>
      </c>
      <c r="F188" s="27">
        <f t="shared" si="7"/>
        <v>0</v>
      </c>
      <c r="G188" s="259" t="e">
        <f t="shared" si="8"/>
        <v>#DIV/0!</v>
      </c>
      <c r="H188" s="260">
        <v>6.0894131343457144E-3</v>
      </c>
      <c r="I188" s="259">
        <v>6.7660145937174605E-3</v>
      </c>
      <c r="J188" s="261">
        <v>7.4426160530892075E-3</v>
      </c>
      <c r="K188" s="153" t="e">
        <f t="shared" si="9"/>
        <v>#DIV/0!</v>
      </c>
    </row>
    <row r="189" spans="1:60" s="2" customFormat="1" ht="30">
      <c r="A189" s="106" t="s">
        <v>644</v>
      </c>
      <c r="B189" s="18" t="s">
        <v>538</v>
      </c>
      <c r="C189" s="56" t="s">
        <v>36</v>
      </c>
      <c r="D189" s="161"/>
      <c r="E189" s="78">
        <v>500</v>
      </c>
      <c r="F189" s="27">
        <f t="shared" si="7"/>
        <v>0</v>
      </c>
      <c r="G189" s="259" t="e">
        <f t="shared" si="8"/>
        <v>#DIV/0!</v>
      </c>
      <c r="H189" s="260">
        <v>6.6422248090285459E-3</v>
      </c>
      <c r="I189" s="259">
        <v>7.3802497878094958E-3</v>
      </c>
      <c r="J189" s="261">
        <v>8.1182747665904456E-3</v>
      </c>
      <c r="K189" s="153" t="e">
        <f t="shared" si="9"/>
        <v>#DIV/0!</v>
      </c>
    </row>
    <row r="190" spans="1:60" s="2" customFormat="1" ht="45">
      <c r="A190" s="106" t="s">
        <v>645</v>
      </c>
      <c r="B190" s="18" t="s">
        <v>476</v>
      </c>
      <c r="C190" s="56" t="s">
        <v>36</v>
      </c>
      <c r="D190" s="161"/>
      <c r="E190" s="78">
        <v>500</v>
      </c>
      <c r="F190" s="27">
        <f t="shared" si="7"/>
        <v>0</v>
      </c>
      <c r="G190" s="259" t="e">
        <f t="shared" si="8"/>
        <v>#DIV/0!</v>
      </c>
      <c r="H190" s="260">
        <v>7.1238954299446388E-3</v>
      </c>
      <c r="I190" s="259">
        <v>7.915439366605154E-3</v>
      </c>
      <c r="J190" s="261">
        <v>8.706983303265671E-3</v>
      </c>
      <c r="K190" s="153" t="e">
        <f t="shared" si="9"/>
        <v>#DIV/0!</v>
      </c>
    </row>
    <row r="191" spans="1:60" s="2" customFormat="1">
      <c r="A191" s="179"/>
      <c r="B191" s="163" t="s">
        <v>1</v>
      </c>
      <c r="C191" s="180" t="s">
        <v>14</v>
      </c>
      <c r="D191" s="171"/>
      <c r="E191" s="181"/>
      <c r="F191" s="181"/>
      <c r="G191" s="181"/>
      <c r="H191" s="181"/>
      <c r="I191" s="181"/>
      <c r="J191" s="181"/>
      <c r="K191" s="182"/>
    </row>
    <row r="192" spans="1:60" s="2" customFormat="1" ht="30">
      <c r="A192" s="101">
        <v>87298</v>
      </c>
      <c r="B192" s="29" t="s">
        <v>143</v>
      </c>
      <c r="C192" s="30" t="s">
        <v>12</v>
      </c>
      <c r="D192" s="161"/>
      <c r="E192" s="69">
        <v>30</v>
      </c>
      <c r="F192" s="27">
        <f t="shared" si="7"/>
        <v>0</v>
      </c>
      <c r="G192" s="259" t="e">
        <f t="shared" si="8"/>
        <v>#DIV/0!</v>
      </c>
      <c r="H192" s="260">
        <v>2.5687533373668263E-3</v>
      </c>
      <c r="I192" s="259">
        <v>2.8541703748520292E-3</v>
      </c>
      <c r="J192" s="261">
        <v>3.1395874123372326E-3</v>
      </c>
      <c r="K192" s="153" t="e">
        <f t="shared" si="9"/>
        <v>#DIV/0!</v>
      </c>
    </row>
    <row r="193" spans="1:60" s="2" customFormat="1" ht="30">
      <c r="A193" s="101">
        <v>87376</v>
      </c>
      <c r="B193" s="40" t="s">
        <v>142</v>
      </c>
      <c r="C193" s="30" t="s">
        <v>12</v>
      </c>
      <c r="D193" s="161"/>
      <c r="E193" s="69">
        <v>30</v>
      </c>
      <c r="F193" s="27">
        <f t="shared" si="7"/>
        <v>0</v>
      </c>
      <c r="G193" s="259" t="e">
        <f t="shared" si="8"/>
        <v>#DIV/0!</v>
      </c>
      <c r="H193" s="260">
        <v>2.270078392185767E-3</v>
      </c>
      <c r="I193" s="259">
        <v>2.5223093246508521E-3</v>
      </c>
      <c r="J193" s="261">
        <v>2.7745402571159377E-3</v>
      </c>
      <c r="K193" s="153" t="e">
        <f t="shared" si="9"/>
        <v>#DIV/0!</v>
      </c>
    </row>
    <row r="194" spans="1:60" s="2" customFormat="1" ht="30">
      <c r="A194" s="101">
        <v>87289</v>
      </c>
      <c r="B194" s="29" t="s">
        <v>144</v>
      </c>
      <c r="C194" s="30" t="s">
        <v>12</v>
      </c>
      <c r="D194" s="161"/>
      <c r="E194" s="69">
        <v>30</v>
      </c>
      <c r="F194" s="27">
        <f t="shared" si="7"/>
        <v>0</v>
      </c>
      <c r="G194" s="259" t="e">
        <f t="shared" si="8"/>
        <v>#DIV/0!</v>
      </c>
      <c r="H194" s="260">
        <v>2.0936224720355303E-3</v>
      </c>
      <c r="I194" s="259">
        <v>2.3262471911505893E-3</v>
      </c>
      <c r="J194" s="261">
        <v>2.5588719102656483E-3</v>
      </c>
      <c r="K194" s="153" t="e">
        <f t="shared" si="9"/>
        <v>#DIV/0!</v>
      </c>
    </row>
    <row r="195" spans="1:60" s="2" customFormat="1" ht="30">
      <c r="A195" s="101">
        <v>87296</v>
      </c>
      <c r="B195" s="40" t="s">
        <v>145</v>
      </c>
      <c r="C195" s="30" t="s">
        <v>12</v>
      </c>
      <c r="D195" s="161"/>
      <c r="E195" s="69">
        <v>30</v>
      </c>
      <c r="F195" s="27">
        <f t="shared" si="7"/>
        <v>0</v>
      </c>
      <c r="G195" s="259" t="e">
        <f t="shared" si="8"/>
        <v>#DIV/0!</v>
      </c>
      <c r="H195" s="260">
        <v>1.9426206903889898E-3</v>
      </c>
      <c r="I195" s="259">
        <v>2.1584674337655442E-3</v>
      </c>
      <c r="J195" s="261">
        <v>2.3743141771420989E-3</v>
      </c>
      <c r="K195" s="153" t="e">
        <f t="shared" si="9"/>
        <v>#DIV/0!</v>
      </c>
    </row>
    <row r="196" spans="1:60" s="2" customFormat="1">
      <c r="A196" s="174"/>
      <c r="B196" s="178" t="s">
        <v>64</v>
      </c>
      <c r="C196" s="175"/>
      <c r="D196" s="171"/>
      <c r="E196" s="176"/>
      <c r="F196" s="176"/>
      <c r="G196" s="176"/>
      <c r="H196" s="176"/>
      <c r="I196" s="176"/>
      <c r="J196" s="176"/>
      <c r="K196" s="177"/>
    </row>
    <row r="197" spans="1:60" s="36" customFormat="1">
      <c r="A197" s="102" t="s">
        <v>69</v>
      </c>
      <c r="B197" s="37" t="s">
        <v>70</v>
      </c>
      <c r="C197" s="38" t="s">
        <v>36</v>
      </c>
      <c r="D197" s="161"/>
      <c r="E197" s="73">
        <v>500</v>
      </c>
      <c r="F197" s="27">
        <f t="shared" si="7"/>
        <v>0</v>
      </c>
      <c r="G197" s="259" t="e">
        <f t="shared" si="8"/>
        <v>#DIV/0!</v>
      </c>
      <c r="H197" s="260">
        <v>3.3808317294652525E-4</v>
      </c>
      <c r="I197" s="259">
        <v>3.7564796994058358E-4</v>
      </c>
      <c r="J197" s="261">
        <v>4.1321276693464197E-4</v>
      </c>
      <c r="K197" s="153" t="e">
        <f t="shared" si="9"/>
        <v>#DIV/0!</v>
      </c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</row>
    <row r="198" spans="1:60" s="118" customFormat="1">
      <c r="A198" s="102" t="s">
        <v>683</v>
      </c>
      <c r="B198" s="37" t="s">
        <v>397</v>
      </c>
      <c r="C198" s="38" t="s">
        <v>36</v>
      </c>
      <c r="D198" s="161"/>
      <c r="E198" s="73">
        <v>3000</v>
      </c>
      <c r="F198" s="27">
        <f t="shared" si="7"/>
        <v>0</v>
      </c>
      <c r="G198" s="259" t="e">
        <f t="shared" si="8"/>
        <v>#DIV/0!</v>
      </c>
      <c r="H198" s="260">
        <v>2.7928817310865534E-3</v>
      </c>
      <c r="I198" s="259">
        <v>3.1032019234295037E-3</v>
      </c>
      <c r="J198" s="261">
        <v>3.4135221157724546E-3</v>
      </c>
      <c r="K198" s="153" t="e">
        <f t="shared" si="9"/>
        <v>#DIV/0!</v>
      </c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60" s="118" customFormat="1">
      <c r="A199" s="102" t="s">
        <v>684</v>
      </c>
      <c r="B199" s="15" t="s">
        <v>396</v>
      </c>
      <c r="C199" s="38" t="s">
        <v>36</v>
      </c>
      <c r="D199" s="161"/>
      <c r="E199" s="69">
        <v>600</v>
      </c>
      <c r="F199" s="27">
        <f t="shared" ref="F199:F262" si="10">D199*E199</f>
        <v>0</v>
      </c>
      <c r="G199" s="259" t="e">
        <f t="shared" ref="G199:G262" si="11">F199/$F$579</f>
        <v>#DIV/0!</v>
      </c>
      <c r="H199" s="260">
        <v>3.9992390061432314E-4</v>
      </c>
      <c r="I199" s="259">
        <v>4.4435988957147016E-4</v>
      </c>
      <c r="J199" s="261">
        <v>4.8879587852861724E-4</v>
      </c>
      <c r="K199" s="153" t="e">
        <f t="shared" ref="K199:K262" si="12">IF(AND(G199&gt;=H199,G199&lt;=J199),"OK","Ajustar")</f>
        <v>#DIV/0!</v>
      </c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60" s="2" customFormat="1">
      <c r="A200" s="102" t="s">
        <v>65</v>
      </c>
      <c r="B200" s="37" t="s">
        <v>66</v>
      </c>
      <c r="C200" s="38" t="s">
        <v>33</v>
      </c>
      <c r="D200" s="161"/>
      <c r="E200" s="69">
        <v>500</v>
      </c>
      <c r="F200" s="27">
        <f t="shared" si="10"/>
        <v>0</v>
      </c>
      <c r="G200" s="259" t="e">
        <f t="shared" si="11"/>
        <v>#DIV/0!</v>
      </c>
      <c r="H200" s="260">
        <v>2.8064819375869855E-5</v>
      </c>
      <c r="I200" s="259">
        <v>3.1183132639855394E-5</v>
      </c>
      <c r="J200" s="261">
        <v>3.4301445903840939E-5</v>
      </c>
      <c r="K200" s="153" t="e">
        <f t="shared" si="12"/>
        <v>#DIV/0!</v>
      </c>
    </row>
    <row r="201" spans="1:60" s="2" customFormat="1">
      <c r="A201" s="191"/>
      <c r="B201" s="192" t="s">
        <v>388</v>
      </c>
      <c r="C201" s="193"/>
      <c r="D201" s="171"/>
      <c r="E201" s="176"/>
      <c r="F201" s="176"/>
      <c r="G201" s="176"/>
      <c r="H201" s="176"/>
      <c r="I201" s="176"/>
      <c r="J201" s="176"/>
      <c r="K201" s="177"/>
    </row>
    <row r="202" spans="1:60" s="2" customFormat="1">
      <c r="A202" s="106" t="s">
        <v>721</v>
      </c>
      <c r="B202" s="29" t="s">
        <v>722</v>
      </c>
      <c r="C202" s="30" t="s">
        <v>12</v>
      </c>
      <c r="D202" s="161"/>
      <c r="E202" s="69">
        <v>80</v>
      </c>
      <c r="F202" s="27">
        <f t="shared" si="10"/>
        <v>0</v>
      </c>
      <c r="G202" s="259" t="e">
        <f t="shared" si="11"/>
        <v>#DIV/0!</v>
      </c>
      <c r="H202" s="260">
        <v>6.6760331263232011E-4</v>
      </c>
      <c r="I202" s="259">
        <v>7.4178145848035563E-4</v>
      </c>
      <c r="J202" s="261">
        <v>8.1595960432839126E-4</v>
      </c>
      <c r="K202" s="153" t="e">
        <f t="shared" si="12"/>
        <v>#DIV/0!</v>
      </c>
    </row>
    <row r="203" spans="1:60" s="2" customFormat="1">
      <c r="A203" s="106" t="s">
        <v>646</v>
      </c>
      <c r="B203" s="83" t="s">
        <v>497</v>
      </c>
      <c r="C203" s="55" t="s">
        <v>47</v>
      </c>
      <c r="D203" s="161"/>
      <c r="E203" s="78">
        <v>25</v>
      </c>
      <c r="F203" s="27">
        <f t="shared" si="10"/>
        <v>0</v>
      </c>
      <c r="G203" s="259" t="e">
        <f t="shared" si="11"/>
        <v>#DIV/0!</v>
      </c>
      <c r="H203" s="260">
        <v>1.9580106541304551E-4</v>
      </c>
      <c r="I203" s="259">
        <v>2.1755673934782834E-4</v>
      </c>
      <c r="J203" s="261">
        <v>2.3931241328261119E-4</v>
      </c>
      <c r="K203" s="153" t="e">
        <f t="shared" si="12"/>
        <v>#DIV/0!</v>
      </c>
    </row>
    <row r="204" spans="1:60" s="2" customFormat="1">
      <c r="A204" s="106">
        <v>4741</v>
      </c>
      <c r="B204" s="15" t="s">
        <v>571</v>
      </c>
      <c r="C204" s="16" t="s">
        <v>12</v>
      </c>
      <c r="D204" s="161"/>
      <c r="E204" s="78">
        <v>50</v>
      </c>
      <c r="F204" s="27">
        <f t="shared" si="10"/>
        <v>0</v>
      </c>
      <c r="G204" s="259" t="e">
        <f t="shared" si="11"/>
        <v>#DIV/0!</v>
      </c>
      <c r="H204" s="260">
        <v>4.1725207039519999E-4</v>
      </c>
      <c r="I204" s="259">
        <v>4.6361341155022221E-4</v>
      </c>
      <c r="J204" s="261">
        <v>5.0997475270524444E-4</v>
      </c>
      <c r="K204" s="153" t="e">
        <f t="shared" si="12"/>
        <v>#DIV/0!</v>
      </c>
    </row>
    <row r="205" spans="1:60" s="2" customFormat="1">
      <c r="A205" s="106" t="s">
        <v>731</v>
      </c>
      <c r="B205" s="15" t="s">
        <v>732</v>
      </c>
      <c r="C205" s="16" t="s">
        <v>40</v>
      </c>
      <c r="D205" s="161"/>
      <c r="E205" s="69">
        <v>360</v>
      </c>
      <c r="F205" s="27">
        <f t="shared" si="10"/>
        <v>0</v>
      </c>
      <c r="G205" s="259" t="e">
        <f t="shared" si="11"/>
        <v>#DIV/0!</v>
      </c>
      <c r="H205" s="260">
        <v>1.5308584017198156E-2</v>
      </c>
      <c r="I205" s="259">
        <v>1.7009537796886839E-2</v>
      </c>
      <c r="J205" s="261">
        <v>1.8710491576575526E-2</v>
      </c>
      <c r="K205" s="153" t="e">
        <f t="shared" si="12"/>
        <v>#DIV/0!</v>
      </c>
    </row>
    <row r="206" spans="1:60" s="2" customFormat="1">
      <c r="A206" s="191"/>
      <c r="B206" s="192" t="s">
        <v>498</v>
      </c>
      <c r="C206" s="193"/>
      <c r="D206" s="171"/>
      <c r="E206" s="176"/>
      <c r="F206" s="176"/>
      <c r="G206" s="176"/>
      <c r="H206" s="176"/>
      <c r="I206" s="176"/>
      <c r="J206" s="176"/>
      <c r="K206" s="177"/>
    </row>
    <row r="207" spans="1:60" s="2" customFormat="1" ht="45">
      <c r="A207" s="93">
        <v>93367</v>
      </c>
      <c r="B207" s="83" t="s">
        <v>572</v>
      </c>
      <c r="C207" s="55" t="s">
        <v>47</v>
      </c>
      <c r="D207" s="161"/>
      <c r="E207" s="78">
        <v>25</v>
      </c>
      <c r="F207" s="27">
        <f t="shared" si="10"/>
        <v>0</v>
      </c>
      <c r="G207" s="259" t="e">
        <f t="shared" si="11"/>
        <v>#DIV/0!</v>
      </c>
      <c r="H207" s="260">
        <v>7.8124625099805156E-5</v>
      </c>
      <c r="I207" s="259">
        <v>8.6805138999783505E-5</v>
      </c>
      <c r="J207" s="261">
        <v>9.5485652899761868E-5</v>
      </c>
      <c r="K207" s="153" t="e">
        <f t="shared" si="12"/>
        <v>#DIV/0!</v>
      </c>
    </row>
    <row r="208" spans="1:60" s="2" customFormat="1">
      <c r="A208" s="93">
        <v>93382</v>
      </c>
      <c r="B208" s="83" t="s">
        <v>573</v>
      </c>
      <c r="C208" s="55" t="s">
        <v>47</v>
      </c>
      <c r="D208" s="161"/>
      <c r="E208" s="78">
        <v>25</v>
      </c>
      <c r="F208" s="27">
        <f t="shared" si="10"/>
        <v>0</v>
      </c>
      <c r="G208" s="259" t="e">
        <f t="shared" si="11"/>
        <v>#DIV/0!</v>
      </c>
      <c r="H208" s="260">
        <v>9.2026500744131384E-5</v>
      </c>
      <c r="I208" s="259">
        <v>1.0225166749347932E-4</v>
      </c>
      <c r="J208" s="261">
        <v>1.1247683424282726E-4</v>
      </c>
      <c r="K208" s="153" t="e">
        <f t="shared" si="12"/>
        <v>#DIV/0!</v>
      </c>
    </row>
    <row r="209" spans="1:20" s="2" customFormat="1" ht="30">
      <c r="A209" s="93">
        <v>94304</v>
      </c>
      <c r="B209" s="83" t="s">
        <v>500</v>
      </c>
      <c r="C209" s="55" t="s">
        <v>47</v>
      </c>
      <c r="D209" s="161"/>
      <c r="E209" s="78">
        <v>25</v>
      </c>
      <c r="F209" s="27">
        <f t="shared" si="10"/>
        <v>0</v>
      </c>
      <c r="G209" s="259" t="e">
        <f t="shared" si="11"/>
        <v>#DIV/0!</v>
      </c>
      <c r="H209" s="260">
        <v>2.4739464614938298E-4</v>
      </c>
      <c r="I209" s="259">
        <v>2.7488294016598109E-4</v>
      </c>
      <c r="J209" s="261">
        <v>3.0237123418257921E-4</v>
      </c>
      <c r="K209" s="153" t="e">
        <f t="shared" si="12"/>
        <v>#DIV/0!</v>
      </c>
    </row>
    <row r="210" spans="1:20" s="2" customFormat="1">
      <c r="A210" s="93">
        <v>94319</v>
      </c>
      <c r="B210" s="83" t="s">
        <v>499</v>
      </c>
      <c r="C210" s="55" t="s">
        <v>47</v>
      </c>
      <c r="D210" s="161"/>
      <c r="E210" s="78">
        <v>50</v>
      </c>
      <c r="F210" s="27">
        <f t="shared" si="10"/>
        <v>0</v>
      </c>
      <c r="G210" s="259" t="e">
        <f t="shared" si="11"/>
        <v>#DIV/0!</v>
      </c>
      <c r="H210" s="260">
        <v>5.2259304358741841E-4</v>
      </c>
      <c r="I210" s="259">
        <v>5.8065893731935382E-4</v>
      </c>
      <c r="J210" s="261">
        <v>6.3872483105128922E-4</v>
      </c>
      <c r="K210" s="153" t="e">
        <f t="shared" si="12"/>
        <v>#DIV/0!</v>
      </c>
    </row>
    <row r="211" spans="1:20" s="2" customFormat="1" ht="30">
      <c r="A211" s="93">
        <v>102354</v>
      </c>
      <c r="B211" s="83" t="s">
        <v>501</v>
      </c>
      <c r="C211" s="55" t="s">
        <v>47</v>
      </c>
      <c r="D211" s="161"/>
      <c r="E211" s="78">
        <v>50</v>
      </c>
      <c r="F211" s="27">
        <f t="shared" si="10"/>
        <v>0</v>
      </c>
      <c r="G211" s="259" t="e">
        <f t="shared" si="11"/>
        <v>#DIV/0!</v>
      </c>
      <c r="H211" s="260">
        <v>1.0450555531312283E-3</v>
      </c>
      <c r="I211" s="259">
        <v>1.1611728368124759E-3</v>
      </c>
      <c r="J211" s="261">
        <v>1.2772901204937237E-3</v>
      </c>
      <c r="K211" s="153" t="e">
        <f t="shared" si="12"/>
        <v>#DIV/0!</v>
      </c>
    </row>
    <row r="212" spans="1:20" s="2" customFormat="1" ht="30">
      <c r="A212" s="109">
        <v>101572</v>
      </c>
      <c r="B212" s="94" t="s">
        <v>503</v>
      </c>
      <c r="C212" s="55" t="s">
        <v>36</v>
      </c>
      <c r="D212" s="161"/>
      <c r="E212" s="78">
        <v>50</v>
      </c>
      <c r="F212" s="27">
        <f t="shared" si="10"/>
        <v>0</v>
      </c>
      <c r="G212" s="259" t="e">
        <f t="shared" si="11"/>
        <v>#DIV/0!</v>
      </c>
      <c r="H212" s="260">
        <v>1.3249205426282747E-4</v>
      </c>
      <c r="I212" s="259">
        <v>1.4721339362536385E-4</v>
      </c>
      <c r="J212" s="261">
        <v>1.6193473298790025E-4</v>
      </c>
      <c r="K212" s="153" t="e">
        <f t="shared" si="12"/>
        <v>#DIV/0!</v>
      </c>
    </row>
    <row r="213" spans="1:20" s="2" customFormat="1" ht="30">
      <c r="A213" s="93">
        <v>101573</v>
      </c>
      <c r="B213" s="83" t="s">
        <v>502</v>
      </c>
      <c r="C213" s="55" t="s">
        <v>36</v>
      </c>
      <c r="D213" s="161"/>
      <c r="E213" s="78">
        <v>50</v>
      </c>
      <c r="F213" s="27">
        <f t="shared" si="10"/>
        <v>0</v>
      </c>
      <c r="G213" s="259" t="e">
        <f t="shared" si="11"/>
        <v>#DIV/0!</v>
      </c>
      <c r="H213" s="260">
        <v>1.9553999732582812E-4</v>
      </c>
      <c r="I213" s="259">
        <v>2.1726666369536457E-4</v>
      </c>
      <c r="J213" s="261">
        <v>2.3899333006490104E-4</v>
      </c>
      <c r="K213" s="153" t="e">
        <f t="shared" si="12"/>
        <v>#DIV/0!</v>
      </c>
    </row>
    <row r="214" spans="1:20" s="2" customFormat="1">
      <c r="A214" s="105">
        <v>93358</v>
      </c>
      <c r="B214" s="12" t="s">
        <v>519</v>
      </c>
      <c r="C214" s="16" t="s">
        <v>12</v>
      </c>
      <c r="D214" s="161"/>
      <c r="E214" s="78">
        <v>100</v>
      </c>
      <c r="F214" s="27">
        <f t="shared" si="10"/>
        <v>0</v>
      </c>
      <c r="G214" s="259" t="e">
        <f t="shared" si="11"/>
        <v>#DIV/0!</v>
      </c>
      <c r="H214" s="260">
        <v>1.2562596356901E-3</v>
      </c>
      <c r="I214" s="259">
        <v>1.3958440396556666E-3</v>
      </c>
      <c r="J214" s="261">
        <v>1.5354284436212334E-3</v>
      </c>
      <c r="K214" s="153" t="e">
        <f t="shared" si="12"/>
        <v>#DIV/0!</v>
      </c>
    </row>
    <row r="215" spans="1:20" s="118" customFormat="1">
      <c r="A215" s="105" t="s">
        <v>685</v>
      </c>
      <c r="B215" s="83" t="s">
        <v>541</v>
      </c>
      <c r="C215" s="16" t="s">
        <v>12</v>
      </c>
      <c r="D215" s="161"/>
      <c r="E215" s="69">
        <v>50</v>
      </c>
      <c r="F215" s="27">
        <f t="shared" si="10"/>
        <v>0</v>
      </c>
      <c r="G215" s="259" t="e">
        <f t="shared" si="11"/>
        <v>#DIV/0!</v>
      </c>
      <c r="H215" s="260">
        <v>6.7846371313051148E-4</v>
      </c>
      <c r="I215" s="259">
        <v>7.538485701450128E-4</v>
      </c>
      <c r="J215" s="261">
        <v>8.2923342715951411E-4</v>
      </c>
      <c r="K215" s="153" t="e">
        <f t="shared" si="12"/>
        <v>#DIV/0!</v>
      </c>
      <c r="L215" s="2"/>
      <c r="M215" s="2"/>
      <c r="N215" s="2"/>
      <c r="O215" s="2"/>
      <c r="P215" s="2"/>
      <c r="Q215" s="2"/>
      <c r="R215" s="2"/>
      <c r="S215" s="2"/>
      <c r="T215" s="2"/>
    </row>
    <row r="216" spans="1:20" s="2" customFormat="1">
      <c r="A216" s="191"/>
      <c r="B216" s="192" t="s">
        <v>82</v>
      </c>
      <c r="C216" s="193"/>
      <c r="D216" s="171"/>
      <c r="E216" s="176"/>
      <c r="F216" s="176"/>
      <c r="G216" s="176"/>
      <c r="H216" s="176"/>
      <c r="I216" s="176"/>
      <c r="J216" s="176"/>
      <c r="K216" s="177"/>
    </row>
    <row r="217" spans="1:20" s="2" customFormat="1">
      <c r="A217" s="101">
        <v>97628</v>
      </c>
      <c r="B217" s="31" t="s">
        <v>24</v>
      </c>
      <c r="C217" s="6" t="s">
        <v>47</v>
      </c>
      <c r="D217" s="161"/>
      <c r="E217" s="64">
        <v>25</v>
      </c>
      <c r="F217" s="27">
        <f t="shared" si="10"/>
        <v>0</v>
      </c>
      <c r="G217" s="259" t="e">
        <f t="shared" si="11"/>
        <v>#DIV/0!</v>
      </c>
      <c r="H217" s="260">
        <v>9.8396562072235812E-4</v>
      </c>
      <c r="I217" s="259">
        <v>1.0932951341359534E-3</v>
      </c>
      <c r="J217" s="261">
        <v>1.2026246475495489E-3</v>
      </c>
      <c r="K217" s="153" t="e">
        <f t="shared" si="12"/>
        <v>#DIV/0!</v>
      </c>
    </row>
    <row r="218" spans="1:20" s="2" customFormat="1" ht="30">
      <c r="A218" s="101">
        <v>97629</v>
      </c>
      <c r="B218" s="31" t="s">
        <v>25</v>
      </c>
      <c r="C218" s="6" t="s">
        <v>47</v>
      </c>
      <c r="D218" s="161"/>
      <c r="E218" s="64">
        <v>25</v>
      </c>
      <c r="F218" s="27">
        <f t="shared" si="10"/>
        <v>0</v>
      </c>
      <c r="G218" s="259" t="e">
        <f t="shared" si="11"/>
        <v>#DIV/0!</v>
      </c>
      <c r="H218" s="260">
        <v>3.0776664131840534E-4</v>
      </c>
      <c r="I218" s="259">
        <v>3.4196293479822815E-4</v>
      </c>
      <c r="J218" s="261">
        <v>3.7615922827805102E-4</v>
      </c>
      <c r="K218" s="153" t="e">
        <f t="shared" si="12"/>
        <v>#DIV/0!</v>
      </c>
    </row>
    <row r="219" spans="1:20" s="2" customFormat="1" ht="30">
      <c r="A219" s="101">
        <v>97626</v>
      </c>
      <c r="B219" s="31" t="s">
        <v>26</v>
      </c>
      <c r="C219" s="6" t="s">
        <v>47</v>
      </c>
      <c r="D219" s="161"/>
      <c r="E219" s="64">
        <v>25</v>
      </c>
      <c r="F219" s="27">
        <f t="shared" si="10"/>
        <v>0</v>
      </c>
      <c r="G219" s="259" t="e">
        <f t="shared" si="11"/>
        <v>#DIV/0!</v>
      </c>
      <c r="H219" s="260">
        <v>2.1126934958067612E-3</v>
      </c>
      <c r="I219" s="259">
        <v>2.3474372175630678E-3</v>
      </c>
      <c r="J219" s="261">
        <v>2.5821809393193748E-3</v>
      </c>
      <c r="K219" s="153" t="e">
        <f t="shared" si="12"/>
        <v>#DIV/0!</v>
      </c>
    </row>
    <row r="220" spans="1:20" s="2" customFormat="1" ht="30">
      <c r="A220" s="101">
        <v>97627</v>
      </c>
      <c r="B220" s="31" t="s">
        <v>27</v>
      </c>
      <c r="C220" s="6" t="s">
        <v>47</v>
      </c>
      <c r="D220" s="161"/>
      <c r="E220" s="64">
        <v>45</v>
      </c>
      <c r="F220" s="27">
        <f t="shared" si="10"/>
        <v>0</v>
      </c>
      <c r="G220" s="259" t="e">
        <f t="shared" si="11"/>
        <v>#DIV/0!</v>
      </c>
      <c r="H220" s="260">
        <v>1.1896089530234995E-3</v>
      </c>
      <c r="I220" s="259">
        <v>1.321787725581666E-3</v>
      </c>
      <c r="J220" s="261">
        <v>1.4539664981398327E-3</v>
      </c>
      <c r="K220" s="153" t="e">
        <f t="shared" si="12"/>
        <v>#DIV/0!</v>
      </c>
    </row>
    <row r="221" spans="1:20" s="2" customFormat="1" ht="30">
      <c r="A221" s="101">
        <v>97621</v>
      </c>
      <c r="B221" s="29" t="s">
        <v>49</v>
      </c>
      <c r="C221" s="30" t="s">
        <v>12</v>
      </c>
      <c r="D221" s="161"/>
      <c r="E221" s="69">
        <v>30</v>
      </c>
      <c r="F221" s="27">
        <f t="shared" si="10"/>
        <v>0</v>
      </c>
      <c r="G221" s="259" t="e">
        <f t="shared" si="11"/>
        <v>#DIV/0!</v>
      </c>
      <c r="H221" s="260">
        <v>5.1758053631284441E-4</v>
      </c>
      <c r="I221" s="259">
        <v>5.7508948479204937E-4</v>
      </c>
      <c r="J221" s="261">
        <v>6.3259843327125433E-4</v>
      </c>
      <c r="K221" s="153" t="e">
        <f t="shared" si="12"/>
        <v>#DIV/0!</v>
      </c>
    </row>
    <row r="222" spans="1:20" s="2" customFormat="1" ht="30">
      <c r="A222" s="101">
        <v>97624</v>
      </c>
      <c r="B222" s="29" t="s">
        <v>50</v>
      </c>
      <c r="C222" s="30" t="s">
        <v>12</v>
      </c>
      <c r="D222" s="161"/>
      <c r="E222" s="69">
        <v>30</v>
      </c>
      <c r="F222" s="27">
        <f t="shared" si="10"/>
        <v>0</v>
      </c>
      <c r="G222" s="259" t="e">
        <f t="shared" si="11"/>
        <v>#DIV/0!</v>
      </c>
      <c r="H222" s="260">
        <v>4.7426934064347879E-4</v>
      </c>
      <c r="I222" s="259">
        <v>5.2696593404830973E-4</v>
      </c>
      <c r="J222" s="261">
        <v>5.7966252745314073E-4</v>
      </c>
      <c r="K222" s="153" t="e">
        <f t="shared" si="12"/>
        <v>#DIV/0!</v>
      </c>
    </row>
    <row r="223" spans="1:20" s="2" customFormat="1">
      <c r="A223" s="104">
        <v>97623</v>
      </c>
      <c r="B223" s="28" t="s">
        <v>118</v>
      </c>
      <c r="C223" s="10" t="s">
        <v>47</v>
      </c>
      <c r="D223" s="161"/>
      <c r="E223" s="69">
        <v>30</v>
      </c>
      <c r="F223" s="27">
        <f t="shared" si="10"/>
        <v>0</v>
      </c>
      <c r="G223" s="259" t="e">
        <f t="shared" si="11"/>
        <v>#DIV/0!</v>
      </c>
      <c r="H223" s="260">
        <v>7.7274848475912539E-4</v>
      </c>
      <c r="I223" s="259">
        <v>8.5860942751013935E-4</v>
      </c>
      <c r="J223" s="261">
        <v>9.4447037026115332E-4</v>
      </c>
      <c r="K223" s="153" t="e">
        <f t="shared" si="12"/>
        <v>#DIV/0!</v>
      </c>
    </row>
    <row r="224" spans="1:20" s="2" customFormat="1" ht="30">
      <c r="A224" s="104">
        <v>97625</v>
      </c>
      <c r="B224" s="28" t="s">
        <v>119</v>
      </c>
      <c r="C224" s="10" t="s">
        <v>47</v>
      </c>
      <c r="D224" s="161"/>
      <c r="E224" s="69">
        <v>30</v>
      </c>
      <c r="F224" s="27">
        <f t="shared" si="10"/>
        <v>0</v>
      </c>
      <c r="G224" s="259" t="e">
        <f t="shared" si="11"/>
        <v>#DIV/0!</v>
      </c>
      <c r="H224" s="260">
        <v>2.4772750796058516E-4</v>
      </c>
      <c r="I224" s="259">
        <v>2.7525278662287239E-4</v>
      </c>
      <c r="J224" s="261">
        <v>3.0277806528515968E-4</v>
      </c>
      <c r="K224" s="153" t="e">
        <f t="shared" si="12"/>
        <v>#DIV/0!</v>
      </c>
    </row>
    <row r="225" spans="1:14" s="2" customFormat="1">
      <c r="A225" s="104">
        <v>97631</v>
      </c>
      <c r="B225" s="28" t="s">
        <v>121</v>
      </c>
      <c r="C225" s="10" t="s">
        <v>36</v>
      </c>
      <c r="D225" s="161"/>
      <c r="E225" s="69">
        <v>300</v>
      </c>
      <c r="F225" s="27">
        <f t="shared" si="10"/>
        <v>0</v>
      </c>
      <c r="G225" s="259" t="e">
        <f t="shared" si="11"/>
        <v>#DIV/0!</v>
      </c>
      <c r="H225" s="260">
        <v>5.0869116794309229E-4</v>
      </c>
      <c r="I225" s="259">
        <v>5.6521240882565806E-4</v>
      </c>
      <c r="J225" s="261">
        <v>6.2173364970822393E-4</v>
      </c>
      <c r="K225" s="153" t="e">
        <f t="shared" si="12"/>
        <v>#DIV/0!</v>
      </c>
    </row>
    <row r="226" spans="1:14" s="2" customFormat="1">
      <c r="A226" s="100">
        <v>97622</v>
      </c>
      <c r="B226" s="42" t="s">
        <v>83</v>
      </c>
      <c r="C226" s="43" t="s">
        <v>47</v>
      </c>
      <c r="D226" s="161"/>
      <c r="E226" s="69">
        <v>80</v>
      </c>
      <c r="F226" s="27">
        <f t="shared" si="10"/>
        <v>0</v>
      </c>
      <c r="G226" s="259" t="e">
        <f t="shared" si="11"/>
        <v>#DIV/0!</v>
      </c>
      <c r="H226" s="260">
        <v>6.7272024714178102E-4</v>
      </c>
      <c r="I226" s="259">
        <v>7.4746694126864551E-4</v>
      </c>
      <c r="J226" s="261">
        <v>8.222136353955101E-4</v>
      </c>
      <c r="K226" s="153" t="e">
        <f t="shared" si="12"/>
        <v>#DIV/0!</v>
      </c>
    </row>
    <row r="227" spans="1:14" s="2" customFormat="1" ht="30">
      <c r="A227" s="100">
        <v>97635</v>
      </c>
      <c r="B227" s="42" t="s">
        <v>545</v>
      </c>
      <c r="C227" s="43" t="s">
        <v>36</v>
      </c>
      <c r="D227" s="161"/>
      <c r="E227" s="69">
        <v>300</v>
      </c>
      <c r="F227" s="27">
        <f t="shared" si="10"/>
        <v>0</v>
      </c>
      <c r="G227" s="259" t="e">
        <f t="shared" si="11"/>
        <v>#DIV/0!</v>
      </c>
      <c r="H227" s="260">
        <v>7.1898151219670307E-4</v>
      </c>
      <c r="I227" s="259">
        <v>7.9886834688522562E-4</v>
      </c>
      <c r="J227" s="261">
        <v>8.7875518157374828E-4</v>
      </c>
      <c r="K227" s="153" t="e">
        <f t="shared" si="12"/>
        <v>#DIV/0!</v>
      </c>
    </row>
    <row r="228" spans="1:14" s="2" customFormat="1">
      <c r="A228" s="100">
        <v>97636</v>
      </c>
      <c r="B228" s="42" t="s">
        <v>84</v>
      </c>
      <c r="C228" s="43" t="s">
        <v>36</v>
      </c>
      <c r="D228" s="161"/>
      <c r="E228" s="69">
        <v>100</v>
      </c>
      <c r="F228" s="27">
        <f t="shared" si="10"/>
        <v>0</v>
      </c>
      <c r="G228" s="259" t="e">
        <f t="shared" si="11"/>
        <v>#DIV/0!</v>
      </c>
      <c r="H228" s="260">
        <v>3.0988781952704671E-4</v>
      </c>
      <c r="I228" s="259">
        <v>3.4431979947449631E-4</v>
      </c>
      <c r="J228" s="261">
        <v>3.7875177942194596E-4</v>
      </c>
      <c r="K228" s="153" t="e">
        <f t="shared" si="12"/>
        <v>#DIV/0!</v>
      </c>
    </row>
    <row r="229" spans="1:14" s="2" customFormat="1" ht="30">
      <c r="A229" s="100">
        <v>97637</v>
      </c>
      <c r="B229" s="42" t="s">
        <v>55</v>
      </c>
      <c r="C229" s="43" t="s">
        <v>36</v>
      </c>
      <c r="D229" s="161"/>
      <c r="E229" s="69">
        <v>500</v>
      </c>
      <c r="F229" s="27">
        <f t="shared" si="10"/>
        <v>0</v>
      </c>
      <c r="G229" s="259" t="e">
        <f t="shared" si="11"/>
        <v>#DIV/0!</v>
      </c>
      <c r="H229" s="260">
        <v>2.1015981021000219E-4</v>
      </c>
      <c r="I229" s="259">
        <v>2.3351090023333577E-4</v>
      </c>
      <c r="J229" s="261">
        <v>2.5686199025666935E-4</v>
      </c>
      <c r="K229" s="153" t="e">
        <f t="shared" si="12"/>
        <v>#DIV/0!</v>
      </c>
    </row>
    <row r="230" spans="1:14" s="2" customFormat="1">
      <c r="A230" s="191"/>
      <c r="B230" s="192" t="s">
        <v>85</v>
      </c>
      <c r="C230" s="193"/>
      <c r="D230" s="171"/>
      <c r="E230" s="176"/>
      <c r="F230" s="176"/>
      <c r="G230" s="176"/>
      <c r="H230" s="176"/>
      <c r="I230" s="176"/>
      <c r="J230" s="176"/>
      <c r="K230" s="176"/>
    </row>
    <row r="231" spans="1:14" s="2" customFormat="1" ht="30">
      <c r="A231" s="91" t="s">
        <v>686</v>
      </c>
      <c r="B231" s="15" t="s">
        <v>608</v>
      </c>
      <c r="C231" s="16" t="s">
        <v>47</v>
      </c>
      <c r="D231" s="161"/>
      <c r="E231" s="55">
        <v>80</v>
      </c>
      <c r="F231" s="27">
        <f t="shared" si="10"/>
        <v>0</v>
      </c>
      <c r="G231" s="259" t="e">
        <f t="shared" si="11"/>
        <v>#DIV/0!</v>
      </c>
      <c r="H231" s="260">
        <v>2.4919170439635627E-2</v>
      </c>
      <c r="I231" s="259">
        <v>2.7687967155150695E-2</v>
      </c>
      <c r="J231" s="261">
        <v>3.0456763870665766E-2</v>
      </c>
      <c r="K231" s="153" t="e">
        <f t="shared" si="12"/>
        <v>#DIV/0!</v>
      </c>
    </row>
    <row r="232" spans="1:14" s="2" customFormat="1">
      <c r="A232" s="91" t="s">
        <v>687</v>
      </c>
      <c r="B232" s="15" t="s">
        <v>604</v>
      </c>
      <c r="C232" s="16" t="s">
        <v>47</v>
      </c>
      <c r="D232" s="161"/>
      <c r="E232" s="55">
        <v>100</v>
      </c>
      <c r="F232" s="27">
        <f t="shared" si="10"/>
        <v>0</v>
      </c>
      <c r="G232" s="259" t="e">
        <f t="shared" si="11"/>
        <v>#DIV/0!</v>
      </c>
      <c r="H232" s="260">
        <v>2.2956410190278317E-2</v>
      </c>
      <c r="I232" s="259">
        <v>2.5507122433642573E-2</v>
      </c>
      <c r="J232" s="261">
        <v>2.8057834677006833E-2</v>
      </c>
      <c r="K232" s="153" t="e">
        <f t="shared" si="12"/>
        <v>#DIV/0!</v>
      </c>
    </row>
    <row r="233" spans="1:14" s="2" customFormat="1">
      <c r="A233" s="194"/>
      <c r="B233" s="195" t="s">
        <v>534</v>
      </c>
      <c r="C233" s="196" t="s">
        <v>14</v>
      </c>
      <c r="D233" s="171"/>
      <c r="E233" s="197"/>
      <c r="F233" s="197"/>
      <c r="G233" s="197"/>
      <c r="H233" s="197"/>
      <c r="I233" s="197"/>
      <c r="J233" s="197"/>
      <c r="K233" s="198"/>
    </row>
    <row r="234" spans="1:14" s="118" customFormat="1" ht="45">
      <c r="A234" s="91" t="s">
        <v>688</v>
      </c>
      <c r="B234" s="15" t="s">
        <v>533</v>
      </c>
      <c r="C234" s="16" t="s">
        <v>151</v>
      </c>
      <c r="D234" s="161"/>
      <c r="E234" s="55">
        <v>5</v>
      </c>
      <c r="F234" s="27">
        <f t="shared" si="10"/>
        <v>0</v>
      </c>
      <c r="G234" s="259" t="e">
        <f t="shared" si="11"/>
        <v>#DIV/0!</v>
      </c>
      <c r="H234" s="260">
        <v>9.5396019257066786E-4</v>
      </c>
      <c r="I234" s="259">
        <v>1.0599557695229642E-3</v>
      </c>
      <c r="J234" s="261">
        <v>1.1659513464752607E-3</v>
      </c>
      <c r="K234" s="153" t="e">
        <f t="shared" si="12"/>
        <v>#DIV/0!</v>
      </c>
      <c r="L234" s="2"/>
      <c r="M234" s="2"/>
      <c r="N234" s="2"/>
    </row>
    <row r="235" spans="1:14" s="118" customFormat="1" ht="30">
      <c r="A235" s="91" t="s">
        <v>689</v>
      </c>
      <c r="B235" s="15" t="s">
        <v>532</v>
      </c>
      <c r="C235" s="16" t="s">
        <v>151</v>
      </c>
      <c r="D235" s="161"/>
      <c r="E235" s="55">
        <v>10</v>
      </c>
      <c r="F235" s="27">
        <f t="shared" si="10"/>
        <v>0</v>
      </c>
      <c r="G235" s="259" t="e">
        <f t="shared" si="11"/>
        <v>#DIV/0!</v>
      </c>
      <c r="H235" s="260">
        <v>5.3454898212850616E-4</v>
      </c>
      <c r="I235" s="259">
        <v>5.9394331347611788E-4</v>
      </c>
      <c r="J235" s="261">
        <v>6.5333764482372971E-4</v>
      </c>
      <c r="K235" s="153" t="e">
        <f t="shared" si="12"/>
        <v>#DIV/0!</v>
      </c>
      <c r="L235" s="2"/>
      <c r="M235" s="2"/>
      <c r="N235" s="2"/>
    </row>
    <row r="236" spans="1:14" s="2" customFormat="1">
      <c r="A236" s="91" t="s">
        <v>647</v>
      </c>
      <c r="B236" s="15" t="s">
        <v>531</v>
      </c>
      <c r="C236" s="16" t="s">
        <v>151</v>
      </c>
      <c r="D236" s="161"/>
      <c r="E236" s="55">
        <v>10</v>
      </c>
      <c r="F236" s="27">
        <f t="shared" si="10"/>
        <v>0</v>
      </c>
      <c r="G236" s="259" t="e">
        <f t="shared" si="11"/>
        <v>#DIV/0!</v>
      </c>
      <c r="H236" s="260">
        <v>3.4291293256004699E-5</v>
      </c>
      <c r="I236" s="259">
        <v>3.8101436951116335E-5</v>
      </c>
      <c r="J236" s="261">
        <v>4.191158064622797E-5</v>
      </c>
      <c r="K236" s="153" t="e">
        <f t="shared" si="12"/>
        <v>#DIV/0!</v>
      </c>
    </row>
    <row r="237" spans="1:14" s="2" customFormat="1">
      <c r="A237" s="91" t="s">
        <v>648</v>
      </c>
      <c r="B237" s="15" t="s">
        <v>530</v>
      </c>
      <c r="C237" s="16" t="s">
        <v>151</v>
      </c>
      <c r="D237" s="161"/>
      <c r="E237" s="55">
        <v>10</v>
      </c>
      <c r="F237" s="27">
        <f t="shared" si="10"/>
        <v>0</v>
      </c>
      <c r="G237" s="259" t="e">
        <f t="shared" si="11"/>
        <v>#DIV/0!</v>
      </c>
      <c r="H237" s="260">
        <v>1.3079511169591438E-5</v>
      </c>
      <c r="I237" s="259">
        <v>1.4532790188434931E-5</v>
      </c>
      <c r="J237" s="261">
        <v>1.5986069207278426E-5</v>
      </c>
      <c r="K237" s="153" t="e">
        <f t="shared" si="12"/>
        <v>#DIV/0!</v>
      </c>
    </row>
    <row r="238" spans="1:14" s="2" customFormat="1">
      <c r="A238" s="91" t="s">
        <v>649</v>
      </c>
      <c r="B238" s="15" t="s">
        <v>529</v>
      </c>
      <c r="C238" s="16" t="s">
        <v>151</v>
      </c>
      <c r="D238" s="161"/>
      <c r="E238" s="55">
        <v>30</v>
      </c>
      <c r="F238" s="27">
        <f t="shared" si="10"/>
        <v>0</v>
      </c>
      <c r="G238" s="259" t="e">
        <f t="shared" si="11"/>
        <v>#DIV/0!</v>
      </c>
      <c r="H238" s="260">
        <v>2.5720427952657661E-4</v>
      </c>
      <c r="I238" s="259">
        <v>2.8578253280730733E-4</v>
      </c>
      <c r="J238" s="261">
        <v>3.1436078608803811E-4</v>
      </c>
      <c r="K238" s="153" t="e">
        <f t="shared" si="12"/>
        <v>#DIV/0!</v>
      </c>
    </row>
    <row r="239" spans="1:14" s="2" customFormat="1">
      <c r="A239" s="91" t="s">
        <v>650</v>
      </c>
      <c r="B239" s="15" t="s">
        <v>528</v>
      </c>
      <c r="C239" s="16" t="s">
        <v>151</v>
      </c>
      <c r="D239" s="161"/>
      <c r="E239" s="55">
        <v>10</v>
      </c>
      <c r="F239" s="27">
        <f t="shared" si="10"/>
        <v>0</v>
      </c>
      <c r="G239" s="259" t="e">
        <f t="shared" si="11"/>
        <v>#DIV/0!</v>
      </c>
      <c r="H239" s="260">
        <v>1.590426787328364E-4</v>
      </c>
      <c r="I239" s="259">
        <v>1.7671408748092934E-4</v>
      </c>
      <c r="J239" s="261">
        <v>1.9438549622902227E-4</v>
      </c>
      <c r="K239" s="153" t="e">
        <f t="shared" si="12"/>
        <v>#DIV/0!</v>
      </c>
    </row>
    <row r="240" spans="1:14" s="2" customFormat="1">
      <c r="A240" s="91" t="s">
        <v>651</v>
      </c>
      <c r="B240" s="15" t="s">
        <v>527</v>
      </c>
      <c r="C240" s="16" t="s">
        <v>151</v>
      </c>
      <c r="D240" s="161"/>
      <c r="E240" s="55">
        <v>10</v>
      </c>
      <c r="F240" s="27">
        <f t="shared" si="10"/>
        <v>0</v>
      </c>
      <c r="G240" s="259" t="e">
        <f t="shared" si="11"/>
        <v>#DIV/0!</v>
      </c>
      <c r="H240" s="260">
        <v>1.2922870317261004E-4</v>
      </c>
      <c r="I240" s="259">
        <v>1.4358744796956669E-4</v>
      </c>
      <c r="J240" s="261">
        <v>1.5794619276652337E-4</v>
      </c>
      <c r="K240" s="153" t="e">
        <f t="shared" si="12"/>
        <v>#DIV/0!</v>
      </c>
    </row>
    <row r="241" spans="1:60" s="2" customFormat="1" ht="30">
      <c r="A241" s="91" t="s">
        <v>652</v>
      </c>
      <c r="B241" s="15" t="s">
        <v>526</v>
      </c>
      <c r="C241" s="16" t="s">
        <v>151</v>
      </c>
      <c r="D241" s="161"/>
      <c r="E241" s="55">
        <v>20</v>
      </c>
      <c r="F241" s="27">
        <f t="shared" si="10"/>
        <v>0</v>
      </c>
      <c r="G241" s="259" t="e">
        <f t="shared" si="11"/>
        <v>#DIV/0!</v>
      </c>
      <c r="H241" s="260">
        <v>3.3860530912096002E-5</v>
      </c>
      <c r="I241" s="259">
        <v>3.7622812124551114E-5</v>
      </c>
      <c r="J241" s="261">
        <v>4.1385093337006226E-5</v>
      </c>
      <c r="K241" s="153" t="e">
        <f t="shared" si="12"/>
        <v>#DIV/0!</v>
      </c>
    </row>
    <row r="242" spans="1:60" s="2" customFormat="1">
      <c r="A242" s="191"/>
      <c r="B242" s="192" t="s">
        <v>520</v>
      </c>
      <c r="C242" s="193"/>
      <c r="D242" s="171"/>
      <c r="E242" s="176"/>
      <c r="F242" s="176"/>
      <c r="G242" s="176"/>
      <c r="H242" s="176"/>
      <c r="I242" s="176"/>
      <c r="J242" s="176"/>
      <c r="K242" s="177"/>
    </row>
    <row r="243" spans="1:60" s="2" customFormat="1" ht="30">
      <c r="A243" s="105">
        <v>97978</v>
      </c>
      <c r="B243" s="12" t="s">
        <v>546</v>
      </c>
      <c r="C243" s="16" t="s">
        <v>151</v>
      </c>
      <c r="D243" s="161"/>
      <c r="E243" s="55">
        <v>4</v>
      </c>
      <c r="F243" s="27">
        <f t="shared" si="10"/>
        <v>0</v>
      </c>
      <c r="G243" s="259" t="e">
        <f t="shared" si="11"/>
        <v>#DIV/0!</v>
      </c>
      <c r="H243" s="260">
        <v>5.1263329606007486E-4</v>
      </c>
      <c r="I243" s="259">
        <v>5.695925511778609E-4</v>
      </c>
      <c r="J243" s="261">
        <v>6.2655180629564704E-4</v>
      </c>
      <c r="K243" s="153" t="e">
        <f t="shared" si="12"/>
        <v>#DIV/0!</v>
      </c>
    </row>
    <row r="244" spans="1:60" s="2" customFormat="1" ht="30">
      <c r="A244" s="105">
        <v>97983</v>
      </c>
      <c r="B244" s="12" t="s">
        <v>525</v>
      </c>
      <c r="C244" s="16" t="s">
        <v>33</v>
      </c>
      <c r="D244" s="161"/>
      <c r="E244" s="55">
        <v>5</v>
      </c>
      <c r="F244" s="27">
        <f t="shared" si="10"/>
        <v>0</v>
      </c>
      <c r="G244" s="259" t="e">
        <f t="shared" si="11"/>
        <v>#DIV/0!</v>
      </c>
      <c r="H244" s="260">
        <v>3.6285200772127554E-4</v>
      </c>
      <c r="I244" s="259">
        <v>4.0316889746808393E-4</v>
      </c>
      <c r="J244" s="261">
        <v>4.4348578721489237E-4</v>
      </c>
      <c r="K244" s="153" t="e">
        <f t="shared" si="12"/>
        <v>#DIV/0!</v>
      </c>
    </row>
    <row r="245" spans="1:60" s="2" customFormat="1" ht="30">
      <c r="A245" s="105">
        <v>102142</v>
      </c>
      <c r="B245" s="12" t="s">
        <v>547</v>
      </c>
      <c r="C245" s="16" t="s">
        <v>151</v>
      </c>
      <c r="D245" s="161"/>
      <c r="E245" s="55">
        <v>4</v>
      </c>
      <c r="F245" s="27">
        <f t="shared" si="10"/>
        <v>0</v>
      </c>
      <c r="G245" s="259" t="e">
        <f t="shared" si="11"/>
        <v>#DIV/0!</v>
      </c>
      <c r="H245" s="260">
        <v>1.3883444237368682E-3</v>
      </c>
      <c r="I245" s="259">
        <v>1.5426049152631868E-3</v>
      </c>
      <c r="J245" s="261">
        <v>1.6968654067895056E-3</v>
      </c>
      <c r="K245" s="153" t="e">
        <f t="shared" si="12"/>
        <v>#DIV/0!</v>
      </c>
    </row>
    <row r="246" spans="1:60" s="2" customFormat="1" ht="30">
      <c r="A246" s="105">
        <v>102457</v>
      </c>
      <c r="B246" s="12" t="s">
        <v>548</v>
      </c>
      <c r="C246" s="16" t="s">
        <v>151</v>
      </c>
      <c r="D246" s="161"/>
      <c r="E246" s="55">
        <v>5</v>
      </c>
      <c r="F246" s="27">
        <f t="shared" si="10"/>
        <v>0</v>
      </c>
      <c r="G246" s="259" t="e">
        <f t="shared" si="11"/>
        <v>#DIV/0!</v>
      </c>
      <c r="H246" s="260">
        <v>1.1148194727378961E-3</v>
      </c>
      <c r="I246" s="259">
        <v>1.2386883030421068E-3</v>
      </c>
      <c r="J246" s="261">
        <v>1.3625571333463176E-3</v>
      </c>
      <c r="K246" s="153" t="e">
        <f t="shared" si="12"/>
        <v>#DIV/0!</v>
      </c>
    </row>
    <row r="247" spans="1:60" s="2" customFormat="1" ht="30">
      <c r="A247" s="105">
        <v>101809</v>
      </c>
      <c r="B247" s="12" t="s">
        <v>524</v>
      </c>
      <c r="C247" s="16" t="s">
        <v>151</v>
      </c>
      <c r="D247" s="161"/>
      <c r="E247" s="55">
        <v>4</v>
      </c>
      <c r="F247" s="27">
        <f t="shared" si="10"/>
        <v>0</v>
      </c>
      <c r="G247" s="259" t="e">
        <f t="shared" si="11"/>
        <v>#DIV/0!</v>
      </c>
      <c r="H247" s="260">
        <v>1.4446359247026828E-3</v>
      </c>
      <c r="I247" s="259">
        <v>1.6051510274474254E-3</v>
      </c>
      <c r="J247" s="261">
        <v>1.765666130192168E-3</v>
      </c>
      <c r="K247" s="153" t="e">
        <f t="shared" si="12"/>
        <v>#DIV/0!</v>
      </c>
    </row>
    <row r="248" spans="1:60" s="2" customFormat="1" ht="30">
      <c r="A248" s="105">
        <v>99327</v>
      </c>
      <c r="B248" s="12" t="s">
        <v>523</v>
      </c>
      <c r="C248" s="16" t="s">
        <v>33</v>
      </c>
      <c r="D248" s="161"/>
      <c r="E248" s="55">
        <v>4</v>
      </c>
      <c r="F248" s="27">
        <f t="shared" si="10"/>
        <v>0</v>
      </c>
      <c r="G248" s="259" t="e">
        <f t="shared" si="11"/>
        <v>#DIV/0!</v>
      </c>
      <c r="H248" s="260">
        <v>2.2269003412408819E-3</v>
      </c>
      <c r="I248" s="259">
        <v>2.4743337124898688E-3</v>
      </c>
      <c r="J248" s="261">
        <v>2.7217670837388561E-3</v>
      </c>
      <c r="K248" s="153" t="e">
        <f t="shared" si="12"/>
        <v>#DIV/0!</v>
      </c>
    </row>
    <row r="249" spans="1:60" s="2" customFormat="1" ht="30">
      <c r="A249" s="105">
        <v>99318</v>
      </c>
      <c r="B249" s="12" t="s">
        <v>522</v>
      </c>
      <c r="C249" s="16" t="s">
        <v>33</v>
      </c>
      <c r="D249" s="161"/>
      <c r="E249" s="55">
        <v>5</v>
      </c>
      <c r="F249" s="27">
        <f t="shared" si="10"/>
        <v>0</v>
      </c>
      <c r="G249" s="259" t="e">
        <f t="shared" si="11"/>
        <v>#DIV/0!</v>
      </c>
      <c r="H249" s="260">
        <v>2.0009563544777162E-4</v>
      </c>
      <c r="I249" s="259">
        <v>2.2232848383085734E-4</v>
      </c>
      <c r="J249" s="261">
        <v>2.4456133221394311E-4</v>
      </c>
      <c r="K249" s="153" t="e">
        <f t="shared" si="12"/>
        <v>#DIV/0!</v>
      </c>
    </row>
    <row r="250" spans="1:60" s="2" customFormat="1" ht="30">
      <c r="A250" s="105">
        <v>99311</v>
      </c>
      <c r="B250" s="12" t="s">
        <v>521</v>
      </c>
      <c r="C250" s="16" t="s">
        <v>33</v>
      </c>
      <c r="D250" s="161"/>
      <c r="E250" s="55">
        <v>4</v>
      </c>
      <c r="F250" s="27">
        <f t="shared" si="10"/>
        <v>0</v>
      </c>
      <c r="G250" s="259" t="e">
        <f t="shared" si="11"/>
        <v>#DIV/0!</v>
      </c>
      <c r="H250" s="260">
        <v>1.9848850030286134E-3</v>
      </c>
      <c r="I250" s="259">
        <v>2.2054277811429037E-3</v>
      </c>
      <c r="J250" s="261">
        <v>2.4259705592571943E-3</v>
      </c>
      <c r="K250" s="153" t="e">
        <f t="shared" si="12"/>
        <v>#DIV/0!</v>
      </c>
    </row>
    <row r="251" spans="1:60" s="2" customFormat="1" ht="30">
      <c r="A251" s="105">
        <v>97974</v>
      </c>
      <c r="B251" s="12" t="s">
        <v>549</v>
      </c>
      <c r="C251" s="16" t="s">
        <v>151</v>
      </c>
      <c r="D251" s="161"/>
      <c r="E251" s="55">
        <v>5</v>
      </c>
      <c r="F251" s="27">
        <f t="shared" si="10"/>
        <v>0</v>
      </c>
      <c r="G251" s="259" t="e">
        <f t="shared" si="11"/>
        <v>#DIV/0!</v>
      </c>
      <c r="H251" s="260">
        <v>3.212638614275446E-4</v>
      </c>
      <c r="I251" s="259">
        <v>3.5695984603060512E-4</v>
      </c>
      <c r="J251" s="261">
        <v>3.9265583063366564E-4</v>
      </c>
      <c r="K251" s="153" t="e">
        <f t="shared" si="12"/>
        <v>#DIV/0!</v>
      </c>
    </row>
    <row r="252" spans="1:60" s="2" customFormat="1" ht="30">
      <c r="A252" s="105">
        <v>97975</v>
      </c>
      <c r="B252" s="12" t="s">
        <v>550</v>
      </c>
      <c r="C252" s="16" t="s">
        <v>151</v>
      </c>
      <c r="D252" s="161"/>
      <c r="E252" s="55">
        <v>5</v>
      </c>
      <c r="F252" s="27">
        <f t="shared" si="10"/>
        <v>0</v>
      </c>
      <c r="G252" s="259" t="e">
        <f t="shared" si="11"/>
        <v>#DIV/0!</v>
      </c>
      <c r="H252" s="260">
        <v>4.2426827523916739E-4</v>
      </c>
      <c r="I252" s="259">
        <v>4.7140919471018596E-4</v>
      </c>
      <c r="J252" s="261">
        <v>5.1855011418120464E-4</v>
      </c>
      <c r="K252" s="153" t="e">
        <f t="shared" si="12"/>
        <v>#DIV/0!</v>
      </c>
    </row>
    <row r="253" spans="1:60" s="2" customFormat="1" ht="30">
      <c r="A253" s="105">
        <v>99268</v>
      </c>
      <c r="B253" s="12" t="s">
        <v>551</v>
      </c>
      <c r="C253" s="16" t="s">
        <v>151</v>
      </c>
      <c r="D253" s="161"/>
      <c r="E253" s="55">
        <v>5</v>
      </c>
      <c r="F253" s="27">
        <f t="shared" si="10"/>
        <v>0</v>
      </c>
      <c r="G253" s="259" t="e">
        <f t="shared" si="11"/>
        <v>#DIV/0!</v>
      </c>
      <c r="H253" s="260">
        <v>3.1775902235665112E-4</v>
      </c>
      <c r="I253" s="259">
        <v>3.5306558039627901E-4</v>
      </c>
      <c r="J253" s="261">
        <v>3.8837213843590694E-4</v>
      </c>
      <c r="K253" s="153" t="e">
        <f t="shared" si="12"/>
        <v>#DIV/0!</v>
      </c>
    </row>
    <row r="254" spans="1:60" s="2" customFormat="1" ht="30">
      <c r="A254" s="105">
        <v>99270</v>
      </c>
      <c r="B254" s="12" t="s">
        <v>552</v>
      </c>
      <c r="C254" s="16" t="s">
        <v>151</v>
      </c>
      <c r="D254" s="161"/>
      <c r="E254" s="55">
        <v>5</v>
      </c>
      <c r="F254" s="27">
        <f t="shared" si="10"/>
        <v>0</v>
      </c>
      <c r="G254" s="259" t="e">
        <f t="shared" si="11"/>
        <v>#DIV/0!</v>
      </c>
      <c r="H254" s="260">
        <v>4.2017603297203474E-4</v>
      </c>
      <c r="I254" s="259">
        <v>4.6686225885781638E-4</v>
      </c>
      <c r="J254" s="261">
        <v>5.1354848474359808E-4</v>
      </c>
      <c r="K254" s="153" t="e">
        <f t="shared" si="12"/>
        <v>#DIV/0!</v>
      </c>
    </row>
    <row r="255" spans="1:60" s="2" customFormat="1">
      <c r="A255" s="183"/>
      <c r="B255" s="184" t="s">
        <v>37</v>
      </c>
      <c r="C255" s="184"/>
      <c r="D255" s="171"/>
      <c r="E255" s="199"/>
      <c r="F255" s="199"/>
      <c r="G255" s="199"/>
      <c r="H255" s="199"/>
      <c r="I255" s="199"/>
      <c r="J255" s="199"/>
      <c r="K255" s="200"/>
    </row>
    <row r="256" spans="1:60" s="36" customFormat="1">
      <c r="A256" s="104">
        <v>98458</v>
      </c>
      <c r="B256" s="28" t="s">
        <v>38</v>
      </c>
      <c r="C256" s="10" t="s">
        <v>36</v>
      </c>
      <c r="D256" s="161"/>
      <c r="E256" s="62">
        <v>200</v>
      </c>
      <c r="F256" s="27">
        <f t="shared" si="10"/>
        <v>0</v>
      </c>
      <c r="G256" s="259" t="e">
        <f t="shared" si="11"/>
        <v>#DIV/0!</v>
      </c>
      <c r="H256" s="260">
        <v>2.3517013296542855E-3</v>
      </c>
      <c r="I256" s="259">
        <v>2.6130014773936504E-3</v>
      </c>
      <c r="J256" s="261">
        <v>2.8743016251330158E-3</v>
      </c>
      <c r="K256" s="153" t="e">
        <f t="shared" si="12"/>
        <v>#DIV/0!</v>
      </c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</row>
    <row r="257" spans="1:60" s="2" customFormat="1" ht="30">
      <c r="A257" s="100">
        <v>37524</v>
      </c>
      <c r="B257" s="87" t="s">
        <v>96</v>
      </c>
      <c r="C257" s="43" t="s">
        <v>33</v>
      </c>
      <c r="D257" s="161"/>
      <c r="E257" s="69">
        <v>500</v>
      </c>
      <c r="F257" s="27">
        <f t="shared" si="10"/>
        <v>0</v>
      </c>
      <c r="G257" s="259" t="e">
        <f t="shared" si="11"/>
        <v>#DIV/0!</v>
      </c>
      <c r="H257" s="260">
        <v>1.30534043608697E-4</v>
      </c>
      <c r="I257" s="259">
        <v>1.4503782623188555E-4</v>
      </c>
      <c r="J257" s="261">
        <v>1.5954160885507413E-4</v>
      </c>
      <c r="K257" s="153" t="e">
        <f t="shared" si="12"/>
        <v>#DIV/0!</v>
      </c>
    </row>
    <row r="258" spans="1:60" s="2" customFormat="1" ht="30">
      <c r="A258" s="100">
        <v>37525</v>
      </c>
      <c r="B258" s="87" t="s">
        <v>97</v>
      </c>
      <c r="C258" s="43" t="s">
        <v>33</v>
      </c>
      <c r="D258" s="161"/>
      <c r="E258" s="69">
        <v>250</v>
      </c>
      <c r="F258" s="27">
        <f t="shared" si="10"/>
        <v>0</v>
      </c>
      <c r="G258" s="259" t="e">
        <f t="shared" si="11"/>
        <v>#DIV/0!</v>
      </c>
      <c r="H258" s="260">
        <v>8.9089484762935699E-5</v>
      </c>
      <c r="I258" s="259">
        <v>9.8988316403261889E-5</v>
      </c>
      <c r="J258" s="261">
        <v>1.0888714804358809E-4</v>
      </c>
      <c r="K258" s="153" t="e">
        <f t="shared" si="12"/>
        <v>#DIV/0!</v>
      </c>
    </row>
    <row r="259" spans="1:60" s="2" customFormat="1">
      <c r="A259" s="191"/>
      <c r="B259" s="192" t="s">
        <v>86</v>
      </c>
      <c r="C259" s="193"/>
      <c r="D259" s="171"/>
      <c r="E259" s="176"/>
      <c r="F259" s="176"/>
      <c r="G259" s="176"/>
      <c r="H259" s="176"/>
      <c r="I259" s="176"/>
      <c r="J259" s="176"/>
      <c r="K259" s="177"/>
    </row>
    <row r="260" spans="1:60" s="2" customFormat="1" ht="30">
      <c r="A260" s="100">
        <v>101189</v>
      </c>
      <c r="B260" s="42" t="s">
        <v>87</v>
      </c>
      <c r="C260" s="43" t="s">
        <v>33</v>
      </c>
      <c r="D260" s="161"/>
      <c r="E260" s="69">
        <v>150</v>
      </c>
      <c r="F260" s="27">
        <f t="shared" si="10"/>
        <v>0</v>
      </c>
      <c r="G260" s="259" t="e">
        <f t="shared" si="11"/>
        <v>#DIV/0!</v>
      </c>
      <c r="H260" s="260">
        <v>1.3647334259289272E-3</v>
      </c>
      <c r="I260" s="259">
        <v>1.5163704732543636E-3</v>
      </c>
      <c r="J260" s="261">
        <v>1.6680075205798002E-3</v>
      </c>
      <c r="K260" s="153" t="e">
        <f t="shared" si="12"/>
        <v>#DIV/0!</v>
      </c>
    </row>
    <row r="261" spans="1:60" s="2" customFormat="1" ht="30">
      <c r="A261" s="100">
        <v>101192</v>
      </c>
      <c r="B261" s="42" t="s">
        <v>88</v>
      </c>
      <c r="C261" s="43" t="s">
        <v>33</v>
      </c>
      <c r="D261" s="161"/>
      <c r="E261" s="69">
        <v>150</v>
      </c>
      <c r="F261" s="27">
        <f t="shared" si="10"/>
        <v>0</v>
      </c>
      <c r="G261" s="259" t="e">
        <f t="shared" si="11"/>
        <v>#DIV/0!</v>
      </c>
      <c r="H261" s="260">
        <v>1.3897959623017969E-3</v>
      </c>
      <c r="I261" s="259">
        <v>1.5442177358908854E-3</v>
      </c>
      <c r="J261" s="261">
        <v>1.6986395094799741E-3</v>
      </c>
      <c r="K261" s="153" t="e">
        <f t="shared" si="12"/>
        <v>#DIV/0!</v>
      </c>
    </row>
    <row r="262" spans="1:60" s="4" customFormat="1" ht="30">
      <c r="A262" s="100">
        <v>101197</v>
      </c>
      <c r="B262" s="42" t="s">
        <v>89</v>
      </c>
      <c r="C262" s="43" t="s">
        <v>33</v>
      </c>
      <c r="D262" s="161"/>
      <c r="E262" s="69">
        <v>150</v>
      </c>
      <c r="F262" s="27">
        <f t="shared" si="10"/>
        <v>0</v>
      </c>
      <c r="G262" s="259" t="e">
        <f t="shared" si="11"/>
        <v>#DIV/0!</v>
      </c>
      <c r="H262" s="260">
        <v>2.542868436519222E-3</v>
      </c>
      <c r="I262" s="259">
        <v>2.8254093739102466E-3</v>
      </c>
      <c r="J262" s="261">
        <v>3.1079503113012716E-3</v>
      </c>
      <c r="K262" s="153" t="e">
        <f t="shared" si="12"/>
        <v>#DIV/0!</v>
      </c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</row>
    <row r="263" spans="1:60" s="2" customFormat="1" ht="30">
      <c r="A263" s="107">
        <v>98522</v>
      </c>
      <c r="B263" s="19" t="s">
        <v>504</v>
      </c>
      <c r="C263" s="56" t="s">
        <v>33</v>
      </c>
      <c r="D263" s="161"/>
      <c r="E263" s="78">
        <v>200</v>
      </c>
      <c r="F263" s="27">
        <f t="shared" ref="F263:F326" si="13">D263*E263</f>
        <v>0</v>
      </c>
      <c r="G263" s="259" t="e">
        <f t="shared" ref="G263:G326" si="14">F263/$F$579</f>
        <v>#DIV/0!</v>
      </c>
      <c r="H263" s="260">
        <v>4.5530274410713516E-3</v>
      </c>
      <c r="I263" s="259">
        <v>5.0589193789681687E-3</v>
      </c>
      <c r="J263" s="261">
        <v>5.5648113168649859E-3</v>
      </c>
      <c r="K263" s="153" t="e">
        <f t="shared" ref="K263:K326" si="15">IF(AND(G263&gt;=H263,G263&lt;=J263),"OK","Ajustar")</f>
        <v>#DIV/0!</v>
      </c>
    </row>
    <row r="264" spans="1:60" s="4" customFormat="1" ht="30">
      <c r="A264" s="107">
        <v>101188</v>
      </c>
      <c r="B264" s="19" t="s">
        <v>505</v>
      </c>
      <c r="C264" s="56" t="s">
        <v>33</v>
      </c>
      <c r="D264" s="161"/>
      <c r="E264" s="78">
        <v>400</v>
      </c>
      <c r="F264" s="27">
        <f t="shared" si="13"/>
        <v>0</v>
      </c>
      <c r="G264" s="259" t="e">
        <f t="shared" si="14"/>
        <v>#DIV/0!</v>
      </c>
      <c r="H264" s="260">
        <v>3.5922968801113409E-4</v>
      </c>
      <c r="I264" s="259">
        <v>3.9914409779014901E-4</v>
      </c>
      <c r="J264" s="261">
        <v>4.3905850756916393E-4</v>
      </c>
      <c r="K264" s="153" t="e">
        <f t="shared" si="15"/>
        <v>#DIV/0!</v>
      </c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</row>
    <row r="265" spans="1:60" s="4" customFormat="1" ht="30">
      <c r="A265" s="107" t="s">
        <v>690</v>
      </c>
      <c r="B265" s="19" t="s">
        <v>609</v>
      </c>
      <c r="C265" s="56" t="s">
        <v>36</v>
      </c>
      <c r="D265" s="161"/>
      <c r="E265" s="69">
        <v>300</v>
      </c>
      <c r="F265" s="27">
        <f t="shared" si="13"/>
        <v>0</v>
      </c>
      <c r="G265" s="259" t="e">
        <f t="shared" si="14"/>
        <v>#DIV/0!</v>
      </c>
      <c r="H265" s="260">
        <v>8.059244892394778E-3</v>
      </c>
      <c r="I265" s="259">
        <v>8.9547165471053087E-3</v>
      </c>
      <c r="J265" s="261">
        <v>9.8501882018158411E-3</v>
      </c>
      <c r="K265" s="153" t="e">
        <f t="shared" si="15"/>
        <v>#DIV/0!</v>
      </c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</row>
    <row r="266" spans="1:60" s="4" customFormat="1">
      <c r="A266" s="201"/>
      <c r="B266" s="202" t="s">
        <v>115</v>
      </c>
      <c r="C266" s="193"/>
      <c r="D266" s="171"/>
      <c r="E266" s="176"/>
      <c r="F266" s="176"/>
      <c r="G266" s="176"/>
      <c r="H266" s="176"/>
      <c r="I266" s="176"/>
      <c r="J266" s="176"/>
      <c r="K266" s="177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</row>
    <row r="267" spans="1:60" s="2" customFormat="1">
      <c r="A267" s="102">
        <v>105126</v>
      </c>
      <c r="B267" s="117" t="s">
        <v>660</v>
      </c>
      <c r="C267" s="50" t="s">
        <v>33</v>
      </c>
      <c r="D267" s="161"/>
      <c r="E267" s="69">
        <v>1000</v>
      </c>
      <c r="F267" s="27">
        <f t="shared" si="13"/>
        <v>0</v>
      </c>
      <c r="G267" s="259" t="e">
        <f t="shared" si="14"/>
        <v>#DIV/0!</v>
      </c>
      <c r="H267" s="260">
        <v>4.7553552086648321E-3</v>
      </c>
      <c r="I267" s="259">
        <v>5.2837280096275909E-3</v>
      </c>
      <c r="J267" s="261">
        <v>5.8121008105903506E-3</v>
      </c>
      <c r="K267" s="153" t="e">
        <f t="shared" si="15"/>
        <v>#DIV/0!</v>
      </c>
    </row>
    <row r="268" spans="1:60" s="2" customFormat="1">
      <c r="A268" s="102">
        <v>105127</v>
      </c>
      <c r="B268" s="117" t="s">
        <v>661</v>
      </c>
      <c r="C268" s="50" t="s">
        <v>33</v>
      </c>
      <c r="D268" s="161"/>
      <c r="E268" s="69">
        <v>1000</v>
      </c>
      <c r="F268" s="27">
        <f t="shared" si="13"/>
        <v>0</v>
      </c>
      <c r="G268" s="259" t="e">
        <f t="shared" si="14"/>
        <v>#DIV/0!</v>
      </c>
      <c r="H268" s="260">
        <v>4.2802112899291743E-3</v>
      </c>
      <c r="I268" s="259">
        <v>4.7557903221435273E-3</v>
      </c>
      <c r="J268" s="261">
        <v>5.2313693543578803E-3</v>
      </c>
      <c r="K268" s="153" t="e">
        <f t="shared" si="15"/>
        <v>#DIV/0!</v>
      </c>
    </row>
    <row r="269" spans="1:60" s="2" customFormat="1">
      <c r="A269" s="102">
        <v>34349</v>
      </c>
      <c r="B269" s="13" t="s">
        <v>116</v>
      </c>
      <c r="C269" s="38" t="s">
        <v>40</v>
      </c>
      <c r="D269" s="161"/>
      <c r="E269" s="69">
        <v>500</v>
      </c>
      <c r="F269" s="27">
        <f t="shared" si="13"/>
        <v>0</v>
      </c>
      <c r="G269" s="259" t="e">
        <f t="shared" si="14"/>
        <v>#DIV/0!</v>
      </c>
      <c r="H269" s="260">
        <v>2.1740444963028486E-3</v>
      </c>
      <c r="I269" s="259">
        <v>2.4156049958920542E-3</v>
      </c>
      <c r="J269" s="261">
        <v>2.6571654954812597E-3</v>
      </c>
      <c r="K269" s="153" t="e">
        <f t="shared" si="15"/>
        <v>#DIV/0!</v>
      </c>
    </row>
    <row r="270" spans="1:60" s="2" customFormat="1">
      <c r="A270" s="168"/>
      <c r="B270" s="169" t="s">
        <v>150</v>
      </c>
      <c r="C270" s="203" t="s">
        <v>14</v>
      </c>
      <c r="D270" s="171"/>
      <c r="E270" s="204"/>
      <c r="F270" s="204"/>
      <c r="G270" s="204"/>
      <c r="H270" s="204"/>
      <c r="I270" s="204"/>
      <c r="J270" s="204"/>
      <c r="K270" s="182"/>
    </row>
    <row r="271" spans="1:60" s="2" customFormat="1" ht="30">
      <c r="A271" s="102">
        <v>90445</v>
      </c>
      <c r="B271" s="13" t="s">
        <v>553</v>
      </c>
      <c r="C271" s="50" t="s">
        <v>4</v>
      </c>
      <c r="D271" s="161"/>
      <c r="E271" s="74">
        <v>150</v>
      </c>
      <c r="F271" s="27">
        <f t="shared" si="13"/>
        <v>0</v>
      </c>
      <c r="G271" s="259" t="e">
        <f t="shared" si="14"/>
        <v>#DIV/0!</v>
      </c>
      <c r="H271" s="260">
        <v>3.6928080936900377E-4</v>
      </c>
      <c r="I271" s="259">
        <v>4.1031201041000421E-4</v>
      </c>
      <c r="J271" s="261">
        <v>4.5134321145100465E-4</v>
      </c>
      <c r="K271" s="153" t="e">
        <f t="shared" si="15"/>
        <v>#DIV/0!</v>
      </c>
    </row>
    <row r="272" spans="1:60" s="2" customFormat="1" ht="30">
      <c r="A272" s="102">
        <v>90446</v>
      </c>
      <c r="B272" s="13" t="s">
        <v>554</v>
      </c>
      <c r="C272" s="50" t="s">
        <v>4</v>
      </c>
      <c r="D272" s="161"/>
      <c r="E272" s="74">
        <v>150</v>
      </c>
      <c r="F272" s="27">
        <f t="shared" si="13"/>
        <v>0</v>
      </c>
      <c r="G272" s="259" t="e">
        <f t="shared" si="14"/>
        <v>#DIV/0!</v>
      </c>
      <c r="H272" s="260">
        <v>4.9048166885967887E-4</v>
      </c>
      <c r="I272" s="259">
        <v>5.449796320663099E-4</v>
      </c>
      <c r="J272" s="261">
        <v>5.9947759527294092E-4</v>
      </c>
      <c r="K272" s="153" t="e">
        <f t="shared" si="15"/>
        <v>#DIV/0!</v>
      </c>
    </row>
    <row r="273" spans="1:60" s="4" customFormat="1" ht="30">
      <c r="A273" s="102">
        <v>90441</v>
      </c>
      <c r="B273" s="13" t="s">
        <v>555</v>
      </c>
      <c r="C273" s="50" t="s">
        <v>4</v>
      </c>
      <c r="D273" s="161"/>
      <c r="E273" s="74">
        <v>100</v>
      </c>
      <c r="F273" s="27">
        <f t="shared" si="13"/>
        <v>0</v>
      </c>
      <c r="G273" s="259" t="e">
        <f t="shared" si="14"/>
        <v>#DIV/0!</v>
      </c>
      <c r="H273" s="260">
        <v>5.2579112765583161E-4</v>
      </c>
      <c r="I273" s="259">
        <v>5.8421236406203505E-4</v>
      </c>
      <c r="J273" s="261">
        <v>6.4263360046823859E-4</v>
      </c>
      <c r="K273" s="153" t="e">
        <f t="shared" si="15"/>
        <v>#DIV/0!</v>
      </c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</row>
    <row r="274" spans="1:60" s="2" customFormat="1" ht="30">
      <c r="A274" s="102">
        <v>90695</v>
      </c>
      <c r="B274" s="13" t="s">
        <v>152</v>
      </c>
      <c r="C274" s="50" t="s">
        <v>4</v>
      </c>
      <c r="D274" s="161"/>
      <c r="E274" s="74">
        <v>100</v>
      </c>
      <c r="F274" s="27">
        <f t="shared" si="13"/>
        <v>0</v>
      </c>
      <c r="G274" s="259" t="e">
        <f t="shared" si="14"/>
        <v>#DIV/0!</v>
      </c>
      <c r="H274" s="260">
        <v>1.2285864184450564E-3</v>
      </c>
      <c r="I274" s="259">
        <v>1.365096020494507E-3</v>
      </c>
      <c r="J274" s="261">
        <v>1.5016056225439578E-3</v>
      </c>
      <c r="K274" s="153" t="e">
        <f t="shared" si="15"/>
        <v>#DIV/0!</v>
      </c>
    </row>
    <row r="275" spans="1:60" s="4" customFormat="1">
      <c r="A275" s="205"/>
      <c r="B275" s="206" t="s">
        <v>153</v>
      </c>
      <c r="C275" s="207"/>
      <c r="D275" s="171"/>
      <c r="E275" s="208"/>
      <c r="F275" s="208"/>
      <c r="G275" s="208"/>
      <c r="H275" s="208"/>
      <c r="I275" s="208"/>
      <c r="J275" s="208"/>
      <c r="K275" s="209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</row>
    <row r="276" spans="1:60" s="2" customFormat="1">
      <c r="A276" s="110">
        <v>89349</v>
      </c>
      <c r="B276" s="14" t="s">
        <v>610</v>
      </c>
      <c r="C276" s="51" t="s">
        <v>40</v>
      </c>
      <c r="D276" s="161"/>
      <c r="E276" s="75">
        <v>7</v>
      </c>
      <c r="F276" s="27">
        <f t="shared" si="13"/>
        <v>0</v>
      </c>
      <c r="G276" s="259" t="e">
        <f t="shared" si="14"/>
        <v>#DIV/0!</v>
      </c>
      <c r="H276" s="260">
        <v>2.8152277185087682E-5</v>
      </c>
      <c r="I276" s="259">
        <v>3.1280307983430756E-5</v>
      </c>
      <c r="J276" s="261">
        <v>3.4408338781773834E-5</v>
      </c>
      <c r="K276" s="153" t="e">
        <f t="shared" si="15"/>
        <v>#DIV/0!</v>
      </c>
    </row>
    <row r="277" spans="1:60" s="2" customFormat="1">
      <c r="A277" s="110">
        <v>89352</v>
      </c>
      <c r="B277" s="14" t="s">
        <v>611</v>
      </c>
      <c r="C277" s="51" t="s">
        <v>40</v>
      </c>
      <c r="D277" s="161"/>
      <c r="E277" s="75">
        <v>7</v>
      </c>
      <c r="F277" s="27">
        <f t="shared" si="13"/>
        <v>0</v>
      </c>
      <c r="G277" s="259" t="e">
        <f t="shared" si="14"/>
        <v>#DIV/0!</v>
      </c>
      <c r="H277" s="260">
        <v>3.8185123776852132E-5</v>
      </c>
      <c r="I277" s="259">
        <v>4.2427915307613481E-5</v>
      </c>
      <c r="J277" s="261">
        <v>4.6670706838374831E-5</v>
      </c>
      <c r="K277" s="153" t="e">
        <f t="shared" si="15"/>
        <v>#DIV/0!</v>
      </c>
    </row>
    <row r="278" spans="1:60" s="2" customFormat="1">
      <c r="A278" s="127">
        <v>36801</v>
      </c>
      <c r="B278" s="96" t="s">
        <v>655</v>
      </c>
      <c r="C278" s="51" t="s">
        <v>40</v>
      </c>
      <c r="D278" s="161"/>
      <c r="E278" s="75">
        <v>50</v>
      </c>
      <c r="F278" s="27">
        <f t="shared" si="13"/>
        <v>0</v>
      </c>
      <c r="G278" s="259" t="e">
        <f t="shared" si="14"/>
        <v>#DIV/0!</v>
      </c>
      <c r="H278" s="260">
        <v>2.2197314115658922E-4</v>
      </c>
      <c r="I278" s="259">
        <v>2.4663682350732136E-4</v>
      </c>
      <c r="J278" s="261">
        <v>2.7130050585805351E-4</v>
      </c>
      <c r="K278" s="153" t="e">
        <f t="shared" si="15"/>
        <v>#DIV/0!</v>
      </c>
    </row>
    <row r="279" spans="1:60" s="2" customFormat="1">
      <c r="A279" s="194"/>
      <c r="B279" s="195" t="s">
        <v>154</v>
      </c>
      <c r="C279" s="196" t="s">
        <v>14</v>
      </c>
      <c r="D279" s="171"/>
      <c r="E279" s="204"/>
      <c r="F279" s="204"/>
      <c r="G279" s="204"/>
      <c r="H279" s="204"/>
      <c r="I279" s="204"/>
      <c r="J279" s="204"/>
      <c r="K279" s="182"/>
    </row>
    <row r="280" spans="1:60" s="2" customFormat="1" ht="30">
      <c r="A280" s="105">
        <v>95638</v>
      </c>
      <c r="B280" s="12" t="s">
        <v>155</v>
      </c>
      <c r="C280" s="16" t="s">
        <v>151</v>
      </c>
      <c r="D280" s="161"/>
      <c r="E280" s="74">
        <v>5</v>
      </c>
      <c r="F280" s="27">
        <f t="shared" si="13"/>
        <v>0</v>
      </c>
      <c r="G280" s="259" t="e">
        <f t="shared" si="14"/>
        <v>#DIV/0!</v>
      </c>
      <c r="H280" s="260">
        <v>4.613660504327591E-4</v>
      </c>
      <c r="I280" s="259">
        <v>5.1262894492528786E-4</v>
      </c>
      <c r="J280" s="261">
        <v>5.6389183941781668E-4</v>
      </c>
      <c r="K280" s="153" t="e">
        <f t="shared" si="15"/>
        <v>#DIV/0!</v>
      </c>
    </row>
    <row r="281" spans="1:60" s="4" customFormat="1" ht="30">
      <c r="A281" s="105">
        <v>95641</v>
      </c>
      <c r="B281" s="12" t="s">
        <v>156</v>
      </c>
      <c r="C281" s="16" t="s">
        <v>151</v>
      </c>
      <c r="D281" s="161"/>
      <c r="E281" s="74">
        <v>15</v>
      </c>
      <c r="F281" s="27">
        <f t="shared" si="13"/>
        <v>0</v>
      </c>
      <c r="G281" s="259" t="e">
        <f t="shared" si="14"/>
        <v>#DIV/0!</v>
      </c>
      <c r="H281" s="260">
        <v>6.357464792896174E-4</v>
      </c>
      <c r="I281" s="259">
        <v>7.0638497698846377E-4</v>
      </c>
      <c r="J281" s="261">
        <v>7.7702347468731024E-4</v>
      </c>
      <c r="K281" s="153" t="e">
        <f t="shared" si="15"/>
        <v>#DIV/0!</v>
      </c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</row>
    <row r="282" spans="1:60" s="2" customFormat="1" ht="30">
      <c r="A282" s="105">
        <v>95642</v>
      </c>
      <c r="B282" s="12" t="s">
        <v>157</v>
      </c>
      <c r="C282" s="16" t="s">
        <v>151</v>
      </c>
      <c r="D282" s="161"/>
      <c r="E282" s="74">
        <v>15</v>
      </c>
      <c r="F282" s="27">
        <f t="shared" si="13"/>
        <v>0</v>
      </c>
      <c r="G282" s="259" t="e">
        <f t="shared" si="14"/>
        <v>#DIV/0!</v>
      </c>
      <c r="H282" s="260">
        <v>9.4101992037509685E-4</v>
      </c>
      <c r="I282" s="259">
        <v>1.0455776893056631E-3</v>
      </c>
      <c r="J282" s="261">
        <v>1.1501354582362296E-3</v>
      </c>
      <c r="K282" s="153" t="e">
        <f t="shared" si="15"/>
        <v>#DIV/0!</v>
      </c>
    </row>
    <row r="283" spans="1:60" s="2" customFormat="1">
      <c r="A283" s="194"/>
      <c r="B283" s="195" t="s">
        <v>160</v>
      </c>
      <c r="C283" s="196" t="s">
        <v>14</v>
      </c>
      <c r="D283" s="171"/>
      <c r="E283" s="204"/>
      <c r="F283" s="204"/>
      <c r="G283" s="204"/>
      <c r="H283" s="204"/>
      <c r="I283" s="204"/>
      <c r="J283" s="204"/>
      <c r="K283" s="182"/>
    </row>
    <row r="284" spans="1:60" s="2" customFormat="1" ht="30">
      <c r="A284" s="105">
        <v>89356</v>
      </c>
      <c r="B284" s="12" t="s">
        <v>161</v>
      </c>
      <c r="C284" s="16" t="s">
        <v>4</v>
      </c>
      <c r="D284" s="161"/>
      <c r="E284" s="74">
        <v>250</v>
      </c>
      <c r="F284" s="27">
        <f t="shared" si="13"/>
        <v>0</v>
      </c>
      <c r="G284" s="259" t="e">
        <f t="shared" si="14"/>
        <v>#DIV/0!</v>
      </c>
      <c r="H284" s="260">
        <v>8.3248086311446512E-4</v>
      </c>
      <c r="I284" s="259">
        <v>9.2497873679385013E-4</v>
      </c>
      <c r="J284" s="261">
        <v>1.0174766104732351E-3</v>
      </c>
      <c r="K284" s="153" t="e">
        <f t="shared" si="15"/>
        <v>#DIV/0!</v>
      </c>
    </row>
    <row r="285" spans="1:60" s="2" customFormat="1" ht="30">
      <c r="A285" s="105">
        <v>89357</v>
      </c>
      <c r="B285" s="12" t="s">
        <v>162</v>
      </c>
      <c r="C285" s="16" t="s">
        <v>4</v>
      </c>
      <c r="D285" s="161"/>
      <c r="E285" s="74">
        <v>300</v>
      </c>
      <c r="F285" s="27">
        <f t="shared" si="13"/>
        <v>0</v>
      </c>
      <c r="G285" s="259" t="e">
        <f t="shared" si="14"/>
        <v>#DIV/0!</v>
      </c>
      <c r="H285" s="260">
        <v>1.3549433726582751E-3</v>
      </c>
      <c r="I285" s="259">
        <v>1.5054926362869723E-3</v>
      </c>
      <c r="J285" s="261">
        <v>1.6560418999156698E-3</v>
      </c>
      <c r="K285" s="153" t="e">
        <f t="shared" si="15"/>
        <v>#DIV/0!</v>
      </c>
    </row>
    <row r="286" spans="1:60" s="2" customFormat="1" ht="30">
      <c r="A286" s="105">
        <v>89448</v>
      </c>
      <c r="B286" s="12" t="s">
        <v>163</v>
      </c>
      <c r="C286" s="16" t="s">
        <v>4</v>
      </c>
      <c r="D286" s="161"/>
      <c r="E286" s="74">
        <v>200</v>
      </c>
      <c r="F286" s="27">
        <f t="shared" si="13"/>
        <v>0</v>
      </c>
      <c r="G286" s="259" t="e">
        <f t="shared" si="14"/>
        <v>#DIV/0!</v>
      </c>
      <c r="H286" s="260">
        <v>4.2293030129217829E-4</v>
      </c>
      <c r="I286" s="259">
        <v>4.699225569913092E-4</v>
      </c>
      <c r="J286" s="261">
        <v>5.1691481269044016E-4</v>
      </c>
      <c r="K286" s="153" t="e">
        <f t="shared" si="15"/>
        <v>#DIV/0!</v>
      </c>
    </row>
    <row r="287" spans="1:60" s="2" customFormat="1" ht="30">
      <c r="A287" s="105">
        <v>89449</v>
      </c>
      <c r="B287" s="12" t="s">
        <v>164</v>
      </c>
      <c r="C287" s="16" t="s">
        <v>4</v>
      </c>
      <c r="D287" s="161"/>
      <c r="E287" s="74">
        <v>200</v>
      </c>
      <c r="F287" s="27">
        <f t="shared" si="13"/>
        <v>0</v>
      </c>
      <c r="G287" s="259" t="e">
        <f t="shared" si="14"/>
        <v>#DIV/0!</v>
      </c>
      <c r="H287" s="260">
        <v>4.6861721655522222E-4</v>
      </c>
      <c r="I287" s="259">
        <v>5.2068579617246911E-4</v>
      </c>
      <c r="J287" s="261">
        <v>5.7275437578971605E-4</v>
      </c>
      <c r="K287" s="153" t="e">
        <f t="shared" si="15"/>
        <v>#DIV/0!</v>
      </c>
    </row>
    <row r="288" spans="1:60" s="2" customFormat="1" ht="30">
      <c r="A288" s="105">
        <v>89450</v>
      </c>
      <c r="B288" s="12" t="s">
        <v>165</v>
      </c>
      <c r="C288" s="16" t="s">
        <v>4</v>
      </c>
      <c r="D288" s="161"/>
      <c r="E288" s="74">
        <v>150</v>
      </c>
      <c r="F288" s="27">
        <f t="shared" si="13"/>
        <v>0</v>
      </c>
      <c r="G288" s="259" t="e">
        <f t="shared" si="14"/>
        <v>#DIV/0!</v>
      </c>
      <c r="H288" s="260">
        <v>5.6097005240837532E-4</v>
      </c>
      <c r="I288" s="259">
        <v>6.2330005823152813E-4</v>
      </c>
      <c r="J288" s="261">
        <v>6.8563006405468105E-4</v>
      </c>
      <c r="K288" s="153" t="e">
        <f t="shared" si="15"/>
        <v>#DIV/0!</v>
      </c>
    </row>
    <row r="289" spans="1:60" s="4" customFormat="1" ht="30">
      <c r="A289" s="105" t="s">
        <v>166</v>
      </c>
      <c r="B289" s="15" t="s">
        <v>167</v>
      </c>
      <c r="C289" s="53" t="s">
        <v>33</v>
      </c>
      <c r="D289" s="161"/>
      <c r="E289" s="75">
        <v>30</v>
      </c>
      <c r="F289" s="27">
        <f t="shared" si="13"/>
        <v>0</v>
      </c>
      <c r="G289" s="259" t="e">
        <f t="shared" si="14"/>
        <v>#DIV/0!</v>
      </c>
      <c r="H289" s="260">
        <v>1.8225163168646274E-4</v>
      </c>
      <c r="I289" s="259">
        <v>2.025018129849586E-4</v>
      </c>
      <c r="J289" s="261">
        <v>2.2275199428345449E-4</v>
      </c>
      <c r="K289" s="153" t="e">
        <f t="shared" si="15"/>
        <v>#DIV/0!</v>
      </c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</row>
    <row r="290" spans="1:60" s="2" customFormat="1">
      <c r="A290" s="194"/>
      <c r="B290" s="195" t="s">
        <v>168</v>
      </c>
      <c r="C290" s="196" t="s">
        <v>14</v>
      </c>
      <c r="D290" s="171"/>
      <c r="E290" s="204"/>
      <c r="F290" s="204"/>
      <c r="G290" s="204"/>
      <c r="H290" s="204"/>
      <c r="I290" s="204"/>
      <c r="J290" s="204"/>
      <c r="K290" s="182"/>
    </row>
    <row r="291" spans="1:60" s="2" customFormat="1" ht="30">
      <c r="A291" s="105">
        <v>89383</v>
      </c>
      <c r="B291" s="12" t="s">
        <v>169</v>
      </c>
      <c r="C291" s="16" t="s">
        <v>151</v>
      </c>
      <c r="D291" s="161"/>
      <c r="E291" s="74">
        <v>40</v>
      </c>
      <c r="F291" s="27">
        <f t="shared" si="13"/>
        <v>0</v>
      </c>
      <c r="G291" s="259" t="e">
        <f t="shared" si="14"/>
        <v>#DIV/0!</v>
      </c>
      <c r="H291" s="260">
        <v>3.728052285464386E-5</v>
      </c>
      <c r="I291" s="259">
        <v>4.1422803171826509E-5</v>
      </c>
      <c r="J291" s="261">
        <v>4.5565083489009165E-5</v>
      </c>
      <c r="K291" s="153" t="e">
        <f t="shared" si="15"/>
        <v>#DIV/0!</v>
      </c>
    </row>
    <row r="292" spans="1:60" s="2" customFormat="1" ht="30">
      <c r="A292" s="105">
        <v>89391</v>
      </c>
      <c r="B292" s="12" t="s">
        <v>170</v>
      </c>
      <c r="C292" s="16" t="s">
        <v>151</v>
      </c>
      <c r="D292" s="161"/>
      <c r="E292" s="74">
        <v>40</v>
      </c>
      <c r="F292" s="27">
        <f t="shared" si="13"/>
        <v>0</v>
      </c>
      <c r="G292" s="259" t="e">
        <f t="shared" si="14"/>
        <v>#DIV/0!</v>
      </c>
      <c r="H292" s="260">
        <v>4.8715305074765719E-5</v>
      </c>
      <c r="I292" s="259">
        <v>5.4128116749739685E-5</v>
      </c>
      <c r="J292" s="261">
        <v>5.9540928424713657E-5</v>
      </c>
      <c r="K292" s="153" t="e">
        <f t="shared" si="15"/>
        <v>#DIV/0!</v>
      </c>
    </row>
    <row r="293" spans="1:60" s="2" customFormat="1" ht="30">
      <c r="A293" s="105">
        <v>89572</v>
      </c>
      <c r="B293" s="12" t="s">
        <v>171</v>
      </c>
      <c r="C293" s="16" t="s">
        <v>151</v>
      </c>
      <c r="D293" s="161"/>
      <c r="E293" s="74">
        <v>40</v>
      </c>
      <c r="F293" s="27">
        <f t="shared" si="13"/>
        <v>0</v>
      </c>
      <c r="G293" s="259" t="e">
        <f t="shared" si="14"/>
        <v>#DIV/0!</v>
      </c>
      <c r="H293" s="260">
        <v>4.6783401229357013E-5</v>
      </c>
      <c r="I293" s="259">
        <v>5.1981556921507794E-5</v>
      </c>
      <c r="J293" s="261">
        <v>5.7179712613658576E-5</v>
      </c>
      <c r="K293" s="153" t="e">
        <f t="shared" si="15"/>
        <v>#DIV/0!</v>
      </c>
    </row>
    <row r="294" spans="1:60" s="2" customFormat="1" ht="30">
      <c r="A294" s="105">
        <v>89596</v>
      </c>
      <c r="B294" s="12" t="s">
        <v>172</v>
      </c>
      <c r="C294" s="16" t="s">
        <v>151</v>
      </c>
      <c r="D294" s="161"/>
      <c r="E294" s="74">
        <v>40</v>
      </c>
      <c r="F294" s="27">
        <f t="shared" si="13"/>
        <v>0</v>
      </c>
      <c r="G294" s="259" t="e">
        <f t="shared" si="14"/>
        <v>#DIV/0!</v>
      </c>
      <c r="H294" s="260">
        <v>5.618185236918318E-5</v>
      </c>
      <c r="I294" s="259">
        <v>6.2424280410203531E-5</v>
      </c>
      <c r="J294" s="261">
        <v>6.8666708451223897E-5</v>
      </c>
      <c r="K294" s="153" t="e">
        <f t="shared" si="15"/>
        <v>#DIV/0!</v>
      </c>
    </row>
    <row r="295" spans="1:60" s="2" customFormat="1" ht="30">
      <c r="A295" s="105">
        <v>89610</v>
      </c>
      <c r="B295" s="12" t="s">
        <v>173</v>
      </c>
      <c r="C295" s="16" t="s">
        <v>151</v>
      </c>
      <c r="D295" s="161"/>
      <c r="E295" s="74">
        <v>40</v>
      </c>
      <c r="F295" s="27">
        <f t="shared" si="13"/>
        <v>0</v>
      </c>
      <c r="G295" s="259" t="e">
        <f t="shared" si="14"/>
        <v>#DIV/0!</v>
      </c>
      <c r="H295" s="260">
        <v>1.0270418551132281E-4</v>
      </c>
      <c r="I295" s="259">
        <v>1.1411576167924756E-4</v>
      </c>
      <c r="J295" s="261">
        <v>1.2552733784717234E-4</v>
      </c>
      <c r="K295" s="153" t="e">
        <f t="shared" si="15"/>
        <v>#DIV/0!</v>
      </c>
    </row>
    <row r="296" spans="1:60" s="2" customFormat="1">
      <c r="A296" s="105">
        <v>1185</v>
      </c>
      <c r="B296" s="12" t="s">
        <v>596</v>
      </c>
      <c r="C296" s="16" t="s">
        <v>151</v>
      </c>
      <c r="D296" s="161"/>
      <c r="E296" s="74">
        <v>60</v>
      </c>
      <c r="F296" s="27">
        <f t="shared" si="13"/>
        <v>0</v>
      </c>
      <c r="G296" s="259" t="e">
        <f t="shared" si="14"/>
        <v>#DIV/0!</v>
      </c>
      <c r="H296" s="260">
        <v>9.7117328444870573E-6</v>
      </c>
      <c r="I296" s="259">
        <v>1.0790814271652286E-5</v>
      </c>
      <c r="J296" s="261">
        <v>1.1869895698817515E-5</v>
      </c>
      <c r="K296" s="153" t="e">
        <f t="shared" si="15"/>
        <v>#DIV/0!</v>
      </c>
    </row>
    <row r="297" spans="1:60" s="2" customFormat="1">
      <c r="A297" s="105">
        <v>1189</v>
      </c>
      <c r="B297" s="12" t="s">
        <v>597</v>
      </c>
      <c r="C297" s="16" t="s">
        <v>151</v>
      </c>
      <c r="D297" s="161"/>
      <c r="E297" s="74">
        <v>60</v>
      </c>
      <c r="F297" s="27">
        <f t="shared" si="13"/>
        <v>0</v>
      </c>
      <c r="G297" s="259" t="e">
        <f t="shared" si="14"/>
        <v>#DIV/0!</v>
      </c>
      <c r="H297" s="260">
        <v>1.5899046511539298E-5</v>
      </c>
      <c r="I297" s="259">
        <v>1.7665607235043662E-5</v>
      </c>
      <c r="J297" s="261">
        <v>1.943216795854803E-5</v>
      </c>
      <c r="K297" s="153" t="e">
        <f t="shared" si="15"/>
        <v>#DIV/0!</v>
      </c>
    </row>
    <row r="298" spans="1:60" s="2" customFormat="1">
      <c r="A298" s="105">
        <v>1194</v>
      </c>
      <c r="B298" s="12" t="s">
        <v>598</v>
      </c>
      <c r="C298" s="16" t="s">
        <v>151</v>
      </c>
      <c r="D298" s="161"/>
      <c r="E298" s="74">
        <v>60</v>
      </c>
      <c r="F298" s="27">
        <f t="shared" si="13"/>
        <v>0</v>
      </c>
      <c r="G298" s="259" t="e">
        <f t="shared" si="14"/>
        <v>#DIV/0!</v>
      </c>
      <c r="H298" s="260">
        <v>5.5137580020313602E-5</v>
      </c>
      <c r="I298" s="259">
        <v>6.1263977800348447E-5</v>
      </c>
      <c r="J298" s="261">
        <v>6.7390375580383299E-5</v>
      </c>
      <c r="K298" s="153" t="e">
        <f t="shared" si="15"/>
        <v>#DIV/0!</v>
      </c>
    </row>
    <row r="299" spans="1:60" s="2" customFormat="1" ht="30">
      <c r="A299" s="105">
        <v>89485</v>
      </c>
      <c r="B299" s="12" t="s">
        <v>174</v>
      </c>
      <c r="C299" s="16" t="s">
        <v>151</v>
      </c>
      <c r="D299" s="161"/>
      <c r="E299" s="74">
        <v>40</v>
      </c>
      <c r="F299" s="27">
        <f t="shared" si="13"/>
        <v>0</v>
      </c>
      <c r="G299" s="259" t="e">
        <f t="shared" si="14"/>
        <v>#DIV/0!</v>
      </c>
      <c r="H299" s="260">
        <v>3.4147705808035136E-5</v>
      </c>
      <c r="I299" s="259">
        <v>3.7941895342261263E-5</v>
      </c>
      <c r="J299" s="261">
        <v>4.1736084876487391E-5</v>
      </c>
      <c r="K299" s="153" t="e">
        <f t="shared" si="15"/>
        <v>#DIV/0!</v>
      </c>
    </row>
    <row r="300" spans="1:60" s="2" customFormat="1" ht="30">
      <c r="A300" s="105">
        <v>89493</v>
      </c>
      <c r="B300" s="12" t="s">
        <v>175</v>
      </c>
      <c r="C300" s="16" t="s">
        <v>151</v>
      </c>
      <c r="D300" s="161"/>
      <c r="E300" s="74">
        <v>40</v>
      </c>
      <c r="F300" s="27">
        <f t="shared" si="13"/>
        <v>0</v>
      </c>
      <c r="G300" s="259" t="e">
        <f t="shared" si="14"/>
        <v>#DIV/0!</v>
      </c>
      <c r="H300" s="260">
        <v>5.4458802993548397E-5</v>
      </c>
      <c r="I300" s="259">
        <v>6.0509781103942661E-5</v>
      </c>
      <c r="J300" s="261">
        <v>6.6560759214336933E-5</v>
      </c>
      <c r="K300" s="153" t="e">
        <f t="shared" si="15"/>
        <v>#DIV/0!</v>
      </c>
    </row>
    <row r="301" spans="1:60" s="2" customFormat="1" ht="30">
      <c r="A301" s="105">
        <v>89498</v>
      </c>
      <c r="B301" s="12" t="s">
        <v>176</v>
      </c>
      <c r="C301" s="16" t="s">
        <v>151</v>
      </c>
      <c r="D301" s="161"/>
      <c r="E301" s="74">
        <v>40</v>
      </c>
      <c r="F301" s="27">
        <f t="shared" si="13"/>
        <v>0</v>
      </c>
      <c r="G301" s="259" t="e">
        <f t="shared" si="14"/>
        <v>#DIV/0!</v>
      </c>
      <c r="H301" s="260">
        <v>7.1532655897565948E-5</v>
      </c>
      <c r="I301" s="259">
        <v>7.9480728775073266E-5</v>
      </c>
      <c r="J301" s="261">
        <v>8.7428801652580598E-5</v>
      </c>
      <c r="K301" s="153" t="e">
        <f t="shared" si="15"/>
        <v>#DIV/0!</v>
      </c>
    </row>
    <row r="302" spans="1:60" s="2" customFormat="1" ht="30">
      <c r="A302" s="105">
        <v>89502</v>
      </c>
      <c r="B302" s="12" t="s">
        <v>177</v>
      </c>
      <c r="C302" s="16" t="s">
        <v>151</v>
      </c>
      <c r="D302" s="161"/>
      <c r="E302" s="74">
        <v>40</v>
      </c>
      <c r="F302" s="27">
        <f t="shared" si="13"/>
        <v>0</v>
      </c>
      <c r="G302" s="259" t="e">
        <f t="shared" si="14"/>
        <v>#DIV/0!</v>
      </c>
      <c r="H302" s="260">
        <v>9.1008335203983555E-5</v>
      </c>
      <c r="I302" s="259">
        <v>1.0112037244887062E-4</v>
      </c>
      <c r="J302" s="261">
        <v>1.1123240969375769E-4</v>
      </c>
      <c r="K302" s="153" t="e">
        <f t="shared" si="15"/>
        <v>#DIV/0!</v>
      </c>
    </row>
    <row r="303" spans="1:60" s="2" customFormat="1" ht="30">
      <c r="A303" s="105">
        <v>89506</v>
      </c>
      <c r="B303" s="12" t="s">
        <v>178</v>
      </c>
      <c r="C303" s="16" t="s">
        <v>151</v>
      </c>
      <c r="D303" s="161"/>
      <c r="E303" s="74">
        <v>40</v>
      </c>
      <c r="F303" s="27">
        <f t="shared" si="13"/>
        <v>0</v>
      </c>
      <c r="G303" s="259" t="e">
        <f t="shared" si="14"/>
        <v>#DIV/0!</v>
      </c>
      <c r="H303" s="260">
        <v>2.0509508931798473E-4</v>
      </c>
      <c r="I303" s="259">
        <v>2.2788343257553858E-4</v>
      </c>
      <c r="J303" s="261">
        <v>2.5067177583309249E-4</v>
      </c>
      <c r="K303" s="153" t="e">
        <f t="shared" si="15"/>
        <v>#DIV/0!</v>
      </c>
    </row>
    <row r="304" spans="1:60" s="2" customFormat="1" ht="30">
      <c r="A304" s="105">
        <v>89481</v>
      </c>
      <c r="B304" s="12" t="s">
        <v>179</v>
      </c>
      <c r="C304" s="16" t="s">
        <v>151</v>
      </c>
      <c r="D304" s="161"/>
      <c r="E304" s="74">
        <v>40</v>
      </c>
      <c r="F304" s="27">
        <f t="shared" si="13"/>
        <v>0</v>
      </c>
      <c r="G304" s="259" t="e">
        <f t="shared" si="14"/>
        <v>#DIV/0!</v>
      </c>
      <c r="H304" s="260">
        <v>3.0127257264887265E-5</v>
      </c>
      <c r="I304" s="259">
        <v>3.3474730294319184E-5</v>
      </c>
      <c r="J304" s="261">
        <v>3.6822203323751106E-5</v>
      </c>
      <c r="K304" s="153" t="e">
        <f t="shared" si="15"/>
        <v>#DIV/0!</v>
      </c>
    </row>
    <row r="305" spans="1:60" s="2" customFormat="1" ht="30">
      <c r="A305" s="105">
        <v>89492</v>
      </c>
      <c r="B305" s="12" t="s">
        <v>180</v>
      </c>
      <c r="C305" s="16" t="s">
        <v>151</v>
      </c>
      <c r="D305" s="161"/>
      <c r="E305" s="74">
        <v>20</v>
      </c>
      <c r="F305" s="27">
        <f t="shared" si="13"/>
        <v>0</v>
      </c>
      <c r="G305" s="259" t="e">
        <f t="shared" si="14"/>
        <v>#DIV/0!</v>
      </c>
      <c r="H305" s="260">
        <v>2.2765137205356759E-5</v>
      </c>
      <c r="I305" s="259">
        <v>2.5294596894840845E-5</v>
      </c>
      <c r="J305" s="261">
        <v>2.782405658432493E-5</v>
      </c>
      <c r="K305" s="153" t="e">
        <f t="shared" si="15"/>
        <v>#DIV/0!</v>
      </c>
    </row>
    <row r="306" spans="1:60" s="2" customFormat="1" ht="30">
      <c r="A306" s="105">
        <v>89497</v>
      </c>
      <c r="B306" s="12" t="s">
        <v>181</v>
      </c>
      <c r="C306" s="16" t="s">
        <v>151</v>
      </c>
      <c r="D306" s="161"/>
      <c r="E306" s="74">
        <v>20</v>
      </c>
      <c r="F306" s="27">
        <f t="shared" si="13"/>
        <v>0</v>
      </c>
      <c r="G306" s="259" t="e">
        <f t="shared" si="14"/>
        <v>#DIV/0!</v>
      </c>
      <c r="H306" s="260">
        <v>3.5609687096452546E-5</v>
      </c>
      <c r="I306" s="259">
        <v>3.9566318996058383E-5</v>
      </c>
      <c r="J306" s="261">
        <v>4.3522950895664226E-5</v>
      </c>
      <c r="K306" s="153" t="e">
        <f t="shared" si="15"/>
        <v>#DIV/0!</v>
      </c>
    </row>
    <row r="307" spans="1:60" s="2" customFormat="1" ht="30">
      <c r="A307" s="105">
        <v>89501</v>
      </c>
      <c r="B307" s="12" t="s">
        <v>182</v>
      </c>
      <c r="C307" s="16" t="s">
        <v>151</v>
      </c>
      <c r="D307" s="161"/>
      <c r="E307" s="74">
        <v>20</v>
      </c>
      <c r="F307" s="27">
        <f t="shared" si="13"/>
        <v>0</v>
      </c>
      <c r="G307" s="259" t="e">
        <f t="shared" si="14"/>
        <v>#DIV/0!</v>
      </c>
      <c r="H307" s="260">
        <v>3.9029679039000405E-5</v>
      </c>
      <c r="I307" s="259">
        <v>4.3366310043333785E-5</v>
      </c>
      <c r="J307" s="261">
        <v>4.7702941047667164E-5</v>
      </c>
      <c r="K307" s="153" t="e">
        <f t="shared" si="15"/>
        <v>#DIV/0!</v>
      </c>
    </row>
    <row r="308" spans="1:60" s="2" customFormat="1" ht="30">
      <c r="A308" s="105">
        <v>89505</v>
      </c>
      <c r="B308" s="12" t="s">
        <v>183</v>
      </c>
      <c r="C308" s="16" t="s">
        <v>151</v>
      </c>
      <c r="D308" s="161"/>
      <c r="E308" s="74">
        <v>20</v>
      </c>
      <c r="F308" s="27">
        <f t="shared" si="13"/>
        <v>0</v>
      </c>
      <c r="G308" s="259" t="e">
        <f t="shared" si="14"/>
        <v>#DIV/0!</v>
      </c>
      <c r="H308" s="260">
        <v>1.0709012937657502E-4</v>
      </c>
      <c r="I308" s="259">
        <v>1.1898903264063891E-4</v>
      </c>
      <c r="J308" s="261">
        <v>1.3088793590470283E-4</v>
      </c>
      <c r="K308" s="153" t="e">
        <f t="shared" si="15"/>
        <v>#DIV/0!</v>
      </c>
    </row>
    <row r="309" spans="1:60" s="2" customFormat="1" ht="30">
      <c r="A309" s="105">
        <v>89412</v>
      </c>
      <c r="B309" s="12" t="s">
        <v>184</v>
      </c>
      <c r="C309" s="16" t="s">
        <v>151</v>
      </c>
      <c r="D309" s="161"/>
      <c r="E309" s="74">
        <v>20</v>
      </c>
      <c r="F309" s="27">
        <f t="shared" si="13"/>
        <v>0</v>
      </c>
      <c r="G309" s="259" t="e">
        <f t="shared" si="14"/>
        <v>#DIV/0!</v>
      </c>
      <c r="H309" s="260">
        <v>2.7255508305495933E-5</v>
      </c>
      <c r="I309" s="259">
        <v>3.0283898117217702E-5</v>
      </c>
      <c r="J309" s="261">
        <v>3.3312287928939475E-5</v>
      </c>
      <c r="K309" s="153" t="e">
        <f t="shared" si="15"/>
        <v>#DIV/0!</v>
      </c>
    </row>
    <row r="310" spans="1:60" s="2" customFormat="1" ht="30">
      <c r="A310" s="105">
        <v>89366</v>
      </c>
      <c r="B310" s="12" t="s">
        <v>185</v>
      </c>
      <c r="C310" s="16" t="s">
        <v>151</v>
      </c>
      <c r="D310" s="161"/>
      <c r="E310" s="74">
        <v>20</v>
      </c>
      <c r="F310" s="27">
        <f t="shared" si="13"/>
        <v>0</v>
      </c>
      <c r="G310" s="259" t="e">
        <f t="shared" si="14"/>
        <v>#DIV/0!</v>
      </c>
      <c r="H310" s="260">
        <v>4.4042186313574367E-5</v>
      </c>
      <c r="I310" s="259">
        <v>4.8935762570638185E-5</v>
      </c>
      <c r="J310" s="261">
        <v>5.3829338827702009E-5</v>
      </c>
      <c r="K310" s="153" t="e">
        <f t="shared" si="15"/>
        <v>#DIV/0!</v>
      </c>
    </row>
    <row r="311" spans="1:60" s="2" customFormat="1" ht="30">
      <c r="A311" s="105">
        <v>89364</v>
      </c>
      <c r="B311" s="12" t="s">
        <v>186</v>
      </c>
      <c r="C311" s="16" t="s">
        <v>151</v>
      </c>
      <c r="D311" s="161"/>
      <c r="E311" s="74">
        <v>20</v>
      </c>
      <c r="F311" s="27">
        <f t="shared" si="13"/>
        <v>0</v>
      </c>
      <c r="G311" s="259" t="e">
        <f t="shared" si="14"/>
        <v>#DIV/0!</v>
      </c>
      <c r="H311" s="260">
        <v>3.279015175450469E-5</v>
      </c>
      <c r="I311" s="259">
        <v>3.6433501949449651E-5</v>
      </c>
      <c r="J311" s="261">
        <v>4.0076852144394619E-5</v>
      </c>
      <c r="K311" s="153" t="e">
        <f t="shared" si="15"/>
        <v>#DIV/0!</v>
      </c>
    </row>
    <row r="312" spans="1:60" s="4" customFormat="1" ht="30">
      <c r="A312" s="105">
        <v>89378</v>
      </c>
      <c r="B312" s="12" t="s">
        <v>187</v>
      </c>
      <c r="C312" s="16" t="s">
        <v>151</v>
      </c>
      <c r="D312" s="161"/>
      <c r="E312" s="74">
        <v>100</v>
      </c>
      <c r="F312" s="27">
        <f t="shared" si="13"/>
        <v>0</v>
      </c>
      <c r="G312" s="259" t="e">
        <f t="shared" si="14"/>
        <v>#DIV/0!</v>
      </c>
      <c r="H312" s="260">
        <v>9.9336407186218431E-5</v>
      </c>
      <c r="I312" s="259">
        <v>1.1037378576246492E-4</v>
      </c>
      <c r="J312" s="261">
        <v>1.2141116433871143E-4</v>
      </c>
      <c r="K312" s="153" t="e">
        <f t="shared" si="15"/>
        <v>#DIV/0!</v>
      </c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</row>
    <row r="313" spans="1:60" s="32" customFormat="1" ht="30">
      <c r="A313" s="105">
        <v>89386</v>
      </c>
      <c r="B313" s="12" t="s">
        <v>188</v>
      </c>
      <c r="C313" s="16" t="s">
        <v>151</v>
      </c>
      <c r="D313" s="161"/>
      <c r="E313" s="74">
        <v>20</v>
      </c>
      <c r="F313" s="27">
        <f t="shared" si="13"/>
        <v>0</v>
      </c>
      <c r="G313" s="259" t="e">
        <f t="shared" si="14"/>
        <v>#DIV/0!</v>
      </c>
      <c r="H313" s="260">
        <v>2.6863906174669841E-5</v>
      </c>
      <c r="I313" s="259">
        <v>2.9848784638522046E-5</v>
      </c>
      <c r="J313" s="261">
        <v>3.2833663102374254E-5</v>
      </c>
      <c r="K313" s="153" t="e">
        <f t="shared" si="15"/>
        <v>#DIV/0!</v>
      </c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</row>
    <row r="314" spans="1:60" s="4" customFormat="1" ht="30">
      <c r="A314" s="105">
        <v>89379</v>
      </c>
      <c r="B314" s="12" t="s">
        <v>189</v>
      </c>
      <c r="C314" s="16" t="s">
        <v>151</v>
      </c>
      <c r="D314" s="161"/>
      <c r="E314" s="74">
        <v>20</v>
      </c>
      <c r="F314" s="27">
        <f t="shared" si="13"/>
        <v>0</v>
      </c>
      <c r="G314" s="259" t="e">
        <f t="shared" si="14"/>
        <v>#DIV/0!</v>
      </c>
      <c r="H314" s="260">
        <v>4.970736380619182E-5</v>
      </c>
      <c r="I314" s="259">
        <v>5.5230404229102019E-5</v>
      </c>
      <c r="J314" s="261">
        <v>6.0753444652012224E-5</v>
      </c>
      <c r="K314" s="153" t="e">
        <f t="shared" si="15"/>
        <v>#DIV/0!</v>
      </c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</row>
    <row r="315" spans="1:60" s="1" customFormat="1" ht="30">
      <c r="A315" s="105">
        <v>89373</v>
      </c>
      <c r="B315" s="12" t="s">
        <v>190</v>
      </c>
      <c r="C315" s="16" t="s">
        <v>151</v>
      </c>
      <c r="D315" s="161"/>
      <c r="E315" s="74">
        <v>20</v>
      </c>
      <c r="F315" s="27">
        <f t="shared" si="13"/>
        <v>0</v>
      </c>
      <c r="G315" s="259" t="e">
        <f t="shared" si="14"/>
        <v>#DIV/0!</v>
      </c>
      <c r="H315" s="260">
        <v>1.9971708672130645E-5</v>
      </c>
      <c r="I315" s="259">
        <v>2.2190787413478492E-5</v>
      </c>
      <c r="J315" s="261">
        <v>2.4409866154826342E-5</v>
      </c>
      <c r="K315" s="153" t="e">
        <f t="shared" si="15"/>
        <v>#DIV/0!</v>
      </c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</row>
    <row r="316" spans="1:60" s="32" customFormat="1" ht="30">
      <c r="A316" s="105">
        <v>89380</v>
      </c>
      <c r="B316" s="12" t="s">
        <v>191</v>
      </c>
      <c r="C316" s="16" t="s">
        <v>151</v>
      </c>
      <c r="D316" s="161"/>
      <c r="E316" s="74">
        <v>50</v>
      </c>
      <c r="F316" s="27">
        <f t="shared" si="13"/>
        <v>0</v>
      </c>
      <c r="G316" s="259" t="e">
        <f t="shared" si="14"/>
        <v>#DIV/0!</v>
      </c>
      <c r="H316" s="260">
        <v>6.937884417802246E-5</v>
      </c>
      <c r="I316" s="259">
        <v>7.7087604642247175E-5</v>
      </c>
      <c r="J316" s="261">
        <v>8.4796365106471904E-5</v>
      </c>
      <c r="K316" s="153" t="e">
        <f t="shared" si="15"/>
        <v>#DIV/0!</v>
      </c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</row>
    <row r="317" spans="1:60" s="1" customFormat="1" ht="30">
      <c r="A317" s="105">
        <v>89381</v>
      </c>
      <c r="B317" s="12" t="s">
        <v>192</v>
      </c>
      <c r="C317" s="16" t="s">
        <v>151</v>
      </c>
      <c r="D317" s="161"/>
      <c r="E317" s="74">
        <v>50</v>
      </c>
      <c r="F317" s="27">
        <f t="shared" si="13"/>
        <v>0</v>
      </c>
      <c r="G317" s="259" t="e">
        <f t="shared" si="14"/>
        <v>#DIV/0!</v>
      </c>
      <c r="H317" s="260">
        <v>8.3345986844153035E-5</v>
      </c>
      <c r="I317" s="259">
        <v>9.2606652049058926E-5</v>
      </c>
      <c r="J317" s="261">
        <v>1.0186731725396483E-4</v>
      </c>
      <c r="K317" s="153" t="e">
        <f t="shared" si="15"/>
        <v>#DIV/0!</v>
      </c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</row>
    <row r="318" spans="1:60" s="1" customFormat="1" ht="30">
      <c r="A318" s="105">
        <v>89385</v>
      </c>
      <c r="B318" s="12" t="s">
        <v>193</v>
      </c>
      <c r="C318" s="16" t="s">
        <v>151</v>
      </c>
      <c r="D318" s="161"/>
      <c r="E318" s="74">
        <v>50</v>
      </c>
      <c r="F318" s="27">
        <f t="shared" si="13"/>
        <v>0</v>
      </c>
      <c r="G318" s="259" t="e">
        <f t="shared" si="14"/>
        <v>#DIV/0!</v>
      </c>
      <c r="H318" s="260">
        <v>5.0647208920174432E-5</v>
      </c>
      <c r="I318" s="259">
        <v>5.6274676577971589E-5</v>
      </c>
      <c r="J318" s="261">
        <v>6.190214423576876E-5</v>
      </c>
      <c r="K318" s="153" t="e">
        <f t="shared" si="15"/>
        <v>#DIV/0!</v>
      </c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</row>
    <row r="319" spans="1:60" s="1" customFormat="1" ht="30">
      <c r="A319" s="105">
        <v>89382</v>
      </c>
      <c r="B319" s="12" t="s">
        <v>194</v>
      </c>
      <c r="C319" s="16" t="s">
        <v>151</v>
      </c>
      <c r="D319" s="161"/>
      <c r="E319" s="74">
        <v>50</v>
      </c>
      <c r="F319" s="27">
        <f t="shared" si="13"/>
        <v>0</v>
      </c>
      <c r="G319" s="259" t="e">
        <f t="shared" si="14"/>
        <v>#DIV/0!</v>
      </c>
      <c r="H319" s="260">
        <v>9.6138323117805332E-5</v>
      </c>
      <c r="I319" s="259">
        <v>1.0682035901978371E-4</v>
      </c>
      <c r="J319" s="261">
        <v>1.1750239492176208E-4</v>
      </c>
      <c r="K319" s="153" t="e">
        <f t="shared" si="15"/>
        <v>#DIV/0!</v>
      </c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</row>
    <row r="320" spans="1:60" s="32" customFormat="1" ht="30">
      <c r="A320" s="105">
        <v>89390</v>
      </c>
      <c r="B320" s="12" t="s">
        <v>195</v>
      </c>
      <c r="C320" s="16" t="s">
        <v>151</v>
      </c>
      <c r="D320" s="161"/>
      <c r="E320" s="74">
        <v>25</v>
      </c>
      <c r="F320" s="27">
        <f t="shared" si="13"/>
        <v>0</v>
      </c>
      <c r="G320" s="259" t="e">
        <f t="shared" si="14"/>
        <v>#DIV/0!</v>
      </c>
      <c r="H320" s="260">
        <v>7.068418461410943E-5</v>
      </c>
      <c r="I320" s="259">
        <v>7.853798290456603E-5</v>
      </c>
      <c r="J320" s="261">
        <v>8.6391781195022644E-5</v>
      </c>
      <c r="K320" s="153" t="e">
        <f t="shared" si="15"/>
        <v>#DIV/0!</v>
      </c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</row>
    <row r="321" spans="1:60" s="32" customFormat="1" ht="30">
      <c r="A321" s="105">
        <v>89395</v>
      </c>
      <c r="B321" s="12" t="s">
        <v>196</v>
      </c>
      <c r="C321" s="16" t="s">
        <v>151</v>
      </c>
      <c r="D321" s="161"/>
      <c r="E321" s="74">
        <v>50</v>
      </c>
      <c r="F321" s="27">
        <f t="shared" si="13"/>
        <v>0</v>
      </c>
      <c r="G321" s="259" t="e">
        <f t="shared" si="14"/>
        <v>#DIV/0!</v>
      </c>
      <c r="H321" s="260">
        <v>9.2809705005783582E-5</v>
      </c>
      <c r="I321" s="259">
        <v>1.0312189445087065E-4</v>
      </c>
      <c r="J321" s="261">
        <v>1.1343408389595773E-4</v>
      </c>
      <c r="K321" s="153" t="e">
        <f t="shared" si="15"/>
        <v>#DIV/0!</v>
      </c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</row>
    <row r="322" spans="1:60" s="32" customFormat="1" ht="30">
      <c r="A322" s="105">
        <v>89398</v>
      </c>
      <c r="B322" s="12" t="s">
        <v>197</v>
      </c>
      <c r="C322" s="16" t="s">
        <v>151</v>
      </c>
      <c r="D322" s="161"/>
      <c r="E322" s="74">
        <v>20</v>
      </c>
      <c r="F322" s="27">
        <f t="shared" si="13"/>
        <v>0</v>
      </c>
      <c r="G322" s="259" t="e">
        <f t="shared" si="14"/>
        <v>#DIV/0!</v>
      </c>
      <c r="H322" s="260">
        <v>5.1038811051000531E-5</v>
      </c>
      <c r="I322" s="259">
        <v>5.6709790056667253E-5</v>
      </c>
      <c r="J322" s="261">
        <v>6.2380769062333981E-5</v>
      </c>
      <c r="K322" s="153" t="e">
        <f t="shared" si="15"/>
        <v>#DIV/0!</v>
      </c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</row>
    <row r="323" spans="1:60" s="32" customFormat="1" ht="30">
      <c r="A323" s="105">
        <v>89396</v>
      </c>
      <c r="B323" s="12" t="s">
        <v>198</v>
      </c>
      <c r="C323" s="16" t="s">
        <v>151</v>
      </c>
      <c r="D323" s="161"/>
      <c r="E323" s="74">
        <v>20</v>
      </c>
      <c r="F323" s="27">
        <f t="shared" si="13"/>
        <v>0</v>
      </c>
      <c r="G323" s="259" t="e">
        <f t="shared" si="14"/>
        <v>#DIV/0!</v>
      </c>
      <c r="H323" s="260">
        <v>5.5189793637757085E-5</v>
      </c>
      <c r="I323" s="259">
        <v>6.1321992930841204E-5</v>
      </c>
      <c r="J323" s="261">
        <v>6.745419222392533E-5</v>
      </c>
      <c r="K323" s="153" t="e">
        <f t="shared" si="15"/>
        <v>#DIV/0!</v>
      </c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</row>
    <row r="324" spans="1:60" s="2" customFormat="1" ht="30">
      <c r="A324" s="105">
        <v>90374</v>
      </c>
      <c r="B324" s="12" t="s">
        <v>199</v>
      </c>
      <c r="C324" s="16" t="s">
        <v>151</v>
      </c>
      <c r="D324" s="161"/>
      <c r="E324" s="74">
        <v>20</v>
      </c>
      <c r="F324" s="27">
        <f t="shared" si="13"/>
        <v>0</v>
      </c>
      <c r="G324" s="259" t="e">
        <f t="shared" si="14"/>
        <v>#DIV/0!</v>
      </c>
      <c r="H324" s="260">
        <v>5.9810698781504962E-5</v>
      </c>
      <c r="I324" s="259">
        <v>6.6456331979449954E-5</v>
      </c>
      <c r="J324" s="261">
        <v>7.3101965177394961E-5</v>
      </c>
      <c r="K324" s="153" t="e">
        <f t="shared" si="15"/>
        <v>#DIV/0!</v>
      </c>
    </row>
    <row r="325" spans="1:60" s="118" customFormat="1" ht="30">
      <c r="A325" s="105" t="s">
        <v>691</v>
      </c>
      <c r="B325" s="12" t="s">
        <v>200</v>
      </c>
      <c r="C325" s="16" t="s">
        <v>151</v>
      </c>
      <c r="D325" s="161"/>
      <c r="E325" s="74">
        <v>10</v>
      </c>
      <c r="F325" s="27">
        <f t="shared" si="13"/>
        <v>0</v>
      </c>
      <c r="G325" s="259" t="e">
        <f t="shared" si="14"/>
        <v>#DIV/0!</v>
      </c>
      <c r="H325" s="260">
        <v>1.952722239277022E-5</v>
      </c>
      <c r="I325" s="259">
        <v>2.1696913769744689E-5</v>
      </c>
      <c r="J325" s="261">
        <v>2.3866605146719161E-5</v>
      </c>
      <c r="K325" s="153" t="e">
        <f t="shared" si="15"/>
        <v>#DIV/0!</v>
      </c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spans="1:60" s="32" customFormat="1" ht="30">
      <c r="A326" s="105">
        <v>89432</v>
      </c>
      <c r="B326" s="12" t="s">
        <v>201</v>
      </c>
      <c r="C326" s="16" t="s">
        <v>151</v>
      </c>
      <c r="D326" s="161"/>
      <c r="E326" s="74">
        <v>10</v>
      </c>
      <c r="F326" s="27">
        <f t="shared" si="13"/>
        <v>0</v>
      </c>
      <c r="G326" s="259" t="e">
        <f t="shared" si="14"/>
        <v>#DIV/0!</v>
      </c>
      <c r="H326" s="260">
        <v>3.8285634990430832E-5</v>
      </c>
      <c r="I326" s="259">
        <v>4.2539594433812036E-5</v>
      </c>
      <c r="J326" s="261">
        <v>4.6793553877193246E-5</v>
      </c>
      <c r="K326" s="153" t="e">
        <f t="shared" si="15"/>
        <v>#DIV/0!</v>
      </c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</row>
    <row r="327" spans="1:60" s="4" customFormat="1" ht="30">
      <c r="A327" s="105">
        <v>89429</v>
      </c>
      <c r="B327" s="12" t="s">
        <v>202</v>
      </c>
      <c r="C327" s="16" t="s">
        <v>151</v>
      </c>
      <c r="D327" s="161"/>
      <c r="E327" s="74">
        <v>50</v>
      </c>
      <c r="F327" s="27">
        <f t="shared" ref="F327:F390" si="16">D327*E327</f>
        <v>0</v>
      </c>
      <c r="G327" s="259" t="e">
        <f t="shared" ref="G327:G390" si="17">F327/$F$579</f>
        <v>#DIV/0!</v>
      </c>
      <c r="H327" s="260">
        <v>4.2880433325456967E-5</v>
      </c>
      <c r="I327" s="259">
        <v>4.7644925917174408E-5</v>
      </c>
      <c r="J327" s="261">
        <v>5.2409418508891854E-5</v>
      </c>
      <c r="K327" s="153" t="e">
        <f t="shared" ref="K327:K390" si="18">IF(AND(G327&gt;=H327,G327&lt;=J327),"OK","Ajustar")</f>
        <v>#DIV/0!</v>
      </c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</row>
    <row r="328" spans="1:60" s="2" customFormat="1" ht="30">
      <c r="A328" s="105">
        <v>89408</v>
      </c>
      <c r="B328" s="12" t="s">
        <v>203</v>
      </c>
      <c r="C328" s="16" t="s">
        <v>151</v>
      </c>
      <c r="D328" s="161"/>
      <c r="E328" s="74">
        <v>80</v>
      </c>
      <c r="F328" s="27">
        <f t="shared" si="16"/>
        <v>0</v>
      </c>
      <c r="G328" s="259" t="e">
        <f t="shared" si="17"/>
        <v>#DIV/0!</v>
      </c>
      <c r="H328" s="260">
        <v>9.8474882498401009E-5</v>
      </c>
      <c r="I328" s="259">
        <v>1.0941653610933445E-4</v>
      </c>
      <c r="J328" s="261">
        <v>1.2035818972026791E-4</v>
      </c>
      <c r="K328" s="153" t="e">
        <f t="shared" si="18"/>
        <v>#DIV/0!</v>
      </c>
    </row>
    <row r="329" spans="1:60" s="2" customFormat="1" ht="30">
      <c r="A329" s="105">
        <v>89413</v>
      </c>
      <c r="B329" s="12" t="s">
        <v>204</v>
      </c>
      <c r="C329" s="16" t="s">
        <v>151</v>
      </c>
      <c r="D329" s="161"/>
      <c r="E329" s="74">
        <v>20</v>
      </c>
      <c r="F329" s="27">
        <f t="shared" si="16"/>
        <v>0</v>
      </c>
      <c r="G329" s="259" t="e">
        <f t="shared" si="17"/>
        <v>#DIV/0!</v>
      </c>
      <c r="H329" s="260">
        <v>3.3886637720817743E-5</v>
      </c>
      <c r="I329" s="259">
        <v>3.7651819689797492E-5</v>
      </c>
      <c r="J329" s="261">
        <v>4.1417001658777242E-5</v>
      </c>
      <c r="K329" s="153" t="e">
        <f t="shared" si="18"/>
        <v>#DIV/0!</v>
      </c>
    </row>
    <row r="330" spans="1:60" s="2" customFormat="1" ht="30">
      <c r="A330" s="105">
        <v>89409</v>
      </c>
      <c r="B330" s="12" t="s">
        <v>205</v>
      </c>
      <c r="C330" s="16" t="s">
        <v>151</v>
      </c>
      <c r="D330" s="161"/>
      <c r="E330" s="74">
        <v>10</v>
      </c>
      <c r="F330" s="27">
        <f t="shared" si="16"/>
        <v>0</v>
      </c>
      <c r="G330" s="259" t="e">
        <f t="shared" si="17"/>
        <v>#DIV/0!</v>
      </c>
      <c r="H330" s="260">
        <v>1.3314472448087093E-5</v>
      </c>
      <c r="I330" s="259">
        <v>1.4793858275652325E-5</v>
      </c>
      <c r="J330" s="261">
        <v>1.627324410321756E-5</v>
      </c>
      <c r="K330" s="153" t="e">
        <f t="shared" si="18"/>
        <v>#DIV/0!</v>
      </c>
    </row>
    <row r="331" spans="1:60" s="2" customFormat="1" ht="30">
      <c r="A331" s="105">
        <v>89410</v>
      </c>
      <c r="B331" s="12" t="s">
        <v>206</v>
      </c>
      <c r="C331" s="16" t="s">
        <v>151</v>
      </c>
      <c r="D331" s="161"/>
      <c r="E331" s="74">
        <v>10</v>
      </c>
      <c r="F331" s="27">
        <f t="shared" si="16"/>
        <v>0</v>
      </c>
      <c r="G331" s="259" t="e">
        <f t="shared" si="17"/>
        <v>#DIV/0!</v>
      </c>
      <c r="H331" s="260">
        <v>1.5233322889134941E-5</v>
      </c>
      <c r="I331" s="259">
        <v>1.6925914321261045E-5</v>
      </c>
      <c r="J331" s="261">
        <v>1.8618505753387151E-5</v>
      </c>
      <c r="K331" s="153" t="e">
        <f t="shared" si="18"/>
        <v>#DIV/0!</v>
      </c>
    </row>
    <row r="332" spans="1:60" s="2" customFormat="1" ht="30">
      <c r="A332" s="105">
        <v>89411</v>
      </c>
      <c r="B332" s="12" t="s">
        <v>207</v>
      </c>
      <c r="C332" s="16" t="s">
        <v>151</v>
      </c>
      <c r="D332" s="161"/>
      <c r="E332" s="74">
        <v>20</v>
      </c>
      <c r="F332" s="27">
        <f t="shared" si="16"/>
        <v>0</v>
      </c>
      <c r="G332" s="259" t="e">
        <f t="shared" si="17"/>
        <v>#DIV/0!</v>
      </c>
      <c r="H332" s="260">
        <v>2.9082984916017698E-5</v>
      </c>
      <c r="I332" s="259">
        <v>3.2314427684464106E-5</v>
      </c>
      <c r="J332" s="261">
        <v>3.5545870452910522E-5</v>
      </c>
      <c r="K332" s="153" t="e">
        <f t="shared" si="18"/>
        <v>#DIV/0!</v>
      </c>
    </row>
    <row r="333" spans="1:60" s="4" customFormat="1" ht="30">
      <c r="A333" s="105">
        <v>89424</v>
      </c>
      <c r="B333" s="12" t="s">
        <v>208</v>
      </c>
      <c r="C333" s="16" t="s">
        <v>151</v>
      </c>
      <c r="D333" s="161"/>
      <c r="E333" s="74">
        <v>50</v>
      </c>
      <c r="F333" s="27">
        <f t="shared" si="16"/>
        <v>0</v>
      </c>
      <c r="G333" s="259" t="e">
        <f t="shared" si="17"/>
        <v>#DIV/0!</v>
      </c>
      <c r="H333" s="260">
        <v>4.5752182284848293E-5</v>
      </c>
      <c r="I333" s="259">
        <v>5.0835758094275882E-5</v>
      </c>
      <c r="J333" s="261">
        <v>5.5919333903703472E-5</v>
      </c>
      <c r="K333" s="153" t="e">
        <f t="shared" si="18"/>
        <v>#DIV/0!</v>
      </c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</row>
    <row r="334" spans="1:60" s="4" customFormat="1" ht="30">
      <c r="A334" s="105">
        <v>89431</v>
      </c>
      <c r="B334" s="12" t="s">
        <v>209</v>
      </c>
      <c r="C334" s="16" t="s">
        <v>151</v>
      </c>
      <c r="D334" s="161"/>
      <c r="E334" s="74">
        <v>10</v>
      </c>
      <c r="F334" s="27">
        <f t="shared" si="16"/>
        <v>0</v>
      </c>
      <c r="G334" s="259" t="e">
        <f t="shared" si="17"/>
        <v>#DIV/0!</v>
      </c>
      <c r="H334" s="260">
        <v>1.2492107973352305E-5</v>
      </c>
      <c r="I334" s="259">
        <v>1.3880119970391449E-5</v>
      </c>
      <c r="J334" s="261">
        <v>1.5268131967430595E-5</v>
      </c>
      <c r="K334" s="153" t="e">
        <f t="shared" si="18"/>
        <v>#DIV/0!</v>
      </c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</row>
    <row r="335" spans="1:60" s="32" customFormat="1" ht="30">
      <c r="A335" s="105">
        <v>89419</v>
      </c>
      <c r="B335" s="12" t="s">
        <v>210</v>
      </c>
      <c r="C335" s="16" t="s">
        <v>151</v>
      </c>
      <c r="D335" s="161"/>
      <c r="E335" s="74">
        <v>20</v>
      </c>
      <c r="F335" s="27">
        <f t="shared" si="16"/>
        <v>0</v>
      </c>
      <c r="G335" s="259" t="e">
        <f t="shared" si="17"/>
        <v>#DIV/0!</v>
      </c>
      <c r="H335" s="260">
        <v>1.8483620574991499E-5</v>
      </c>
      <c r="I335" s="259">
        <v>2.0537356194434997E-5</v>
      </c>
      <c r="J335" s="261">
        <v>2.2591091813878499E-5</v>
      </c>
      <c r="K335" s="153" t="e">
        <f t="shared" si="18"/>
        <v>#DIV/0!</v>
      </c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</row>
    <row r="336" spans="1:60" s="1" customFormat="1" ht="30">
      <c r="A336" s="105">
        <v>89426</v>
      </c>
      <c r="B336" s="12" t="s">
        <v>211</v>
      </c>
      <c r="C336" s="16" t="s">
        <v>151</v>
      </c>
      <c r="D336" s="161"/>
      <c r="E336" s="74">
        <v>15</v>
      </c>
      <c r="F336" s="27">
        <f t="shared" si="16"/>
        <v>0</v>
      </c>
      <c r="G336" s="259" t="e">
        <f t="shared" si="17"/>
        <v>#DIV/0!</v>
      </c>
      <c r="H336" s="260">
        <v>1.9521366221680638E-5</v>
      </c>
      <c r="I336" s="259">
        <v>2.1690406912978485E-5</v>
      </c>
      <c r="J336" s="261">
        <v>2.3859447604276336E-5</v>
      </c>
      <c r="K336" s="153" t="e">
        <f t="shared" si="18"/>
        <v>#DIV/0!</v>
      </c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</row>
    <row r="337" spans="1:60" s="1" customFormat="1" ht="30">
      <c r="A337" s="105">
        <v>89427</v>
      </c>
      <c r="B337" s="12" t="s">
        <v>212</v>
      </c>
      <c r="C337" s="16" t="s">
        <v>151</v>
      </c>
      <c r="D337" s="161"/>
      <c r="E337" s="74">
        <v>20</v>
      </c>
      <c r="F337" s="27">
        <f t="shared" si="16"/>
        <v>0</v>
      </c>
      <c r="G337" s="259" t="e">
        <f t="shared" si="17"/>
        <v>#DIV/0!</v>
      </c>
      <c r="H337" s="260">
        <v>3.1850306640522065E-5</v>
      </c>
      <c r="I337" s="259">
        <v>3.5389229600580067E-5</v>
      </c>
      <c r="J337" s="261">
        <v>3.8928152560638077E-5</v>
      </c>
      <c r="K337" s="153" t="e">
        <f t="shared" si="18"/>
        <v>#DIV/0!</v>
      </c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</row>
    <row r="338" spans="1:60" s="1" customFormat="1" ht="30">
      <c r="A338" s="105">
        <v>89434</v>
      </c>
      <c r="B338" s="12" t="s">
        <v>213</v>
      </c>
      <c r="C338" s="16" t="s">
        <v>151</v>
      </c>
      <c r="D338" s="161"/>
      <c r="E338" s="74">
        <v>20</v>
      </c>
      <c r="F338" s="27">
        <f t="shared" si="16"/>
        <v>0</v>
      </c>
      <c r="G338" s="259" t="e">
        <f t="shared" si="17"/>
        <v>#DIV/0!</v>
      </c>
      <c r="H338" s="260">
        <v>2.9657334707895952E-5</v>
      </c>
      <c r="I338" s="259">
        <v>3.2952594119884392E-5</v>
      </c>
      <c r="J338" s="261">
        <v>3.6247853531872832E-5</v>
      </c>
      <c r="K338" s="153" t="e">
        <f t="shared" si="18"/>
        <v>#DIV/0!</v>
      </c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</row>
    <row r="339" spans="1:60" s="1" customFormat="1" ht="30">
      <c r="A339" s="105">
        <v>89428</v>
      </c>
      <c r="B339" s="12" t="s">
        <v>214</v>
      </c>
      <c r="C339" s="16" t="s">
        <v>151</v>
      </c>
      <c r="D339" s="161"/>
      <c r="E339" s="74">
        <v>50</v>
      </c>
      <c r="F339" s="27">
        <f t="shared" si="16"/>
        <v>0</v>
      </c>
      <c r="G339" s="259" t="e">
        <f t="shared" si="17"/>
        <v>#DIV/0!</v>
      </c>
      <c r="H339" s="260">
        <v>9.2222301809544423E-5</v>
      </c>
      <c r="I339" s="259">
        <v>1.0246922423282714E-4</v>
      </c>
      <c r="J339" s="261">
        <v>1.1271614665610986E-4</v>
      </c>
      <c r="K339" s="153" t="e">
        <f t="shared" si="18"/>
        <v>#DIV/0!</v>
      </c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</row>
    <row r="340" spans="1:60" s="1" customFormat="1" ht="30">
      <c r="A340" s="105">
        <v>89435</v>
      </c>
      <c r="B340" s="12" t="s">
        <v>215</v>
      </c>
      <c r="C340" s="16" t="s">
        <v>151</v>
      </c>
      <c r="D340" s="161"/>
      <c r="E340" s="74">
        <v>20</v>
      </c>
      <c r="F340" s="27">
        <f t="shared" si="16"/>
        <v>0</v>
      </c>
      <c r="G340" s="259" t="e">
        <f t="shared" si="17"/>
        <v>#DIV/0!</v>
      </c>
      <c r="H340" s="260">
        <v>5.4667657463322307E-5</v>
      </c>
      <c r="I340" s="259">
        <v>6.0741841625913676E-5</v>
      </c>
      <c r="J340" s="261">
        <v>6.6816025788505044E-5</v>
      </c>
      <c r="K340" s="153" t="e">
        <f t="shared" si="18"/>
        <v>#DIV/0!</v>
      </c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</row>
    <row r="341" spans="1:60" s="1" customFormat="1" ht="30">
      <c r="A341" s="105">
        <v>89440</v>
      </c>
      <c r="B341" s="12" t="s">
        <v>216</v>
      </c>
      <c r="C341" s="16" t="s">
        <v>151</v>
      </c>
      <c r="D341" s="161"/>
      <c r="E341" s="74">
        <v>75</v>
      </c>
      <c r="F341" s="27">
        <f t="shared" si="16"/>
        <v>0</v>
      </c>
      <c r="G341" s="259" t="e">
        <f t="shared" si="17"/>
        <v>#DIV/0!</v>
      </c>
      <c r="H341" s="260">
        <v>1.2746649358389263E-4</v>
      </c>
      <c r="I341" s="259">
        <v>1.4162943731543625E-4</v>
      </c>
      <c r="J341" s="261">
        <v>1.5579238104697989E-4</v>
      </c>
      <c r="K341" s="153" t="e">
        <f t="shared" si="18"/>
        <v>#DIV/0!</v>
      </c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</row>
    <row r="342" spans="1:60" s="1" customFormat="1" ht="30">
      <c r="A342" s="105">
        <v>89443</v>
      </c>
      <c r="B342" s="12" t="s">
        <v>217</v>
      </c>
      <c r="C342" s="16" t="s">
        <v>151</v>
      </c>
      <c r="D342" s="161"/>
      <c r="E342" s="74">
        <v>15</v>
      </c>
      <c r="F342" s="27">
        <f t="shared" si="16"/>
        <v>0</v>
      </c>
      <c r="G342" s="259" t="e">
        <f t="shared" si="17"/>
        <v>#DIV/0!</v>
      </c>
      <c r="H342" s="260">
        <v>3.547915305284384E-5</v>
      </c>
      <c r="I342" s="259">
        <v>3.942128116982649E-5</v>
      </c>
      <c r="J342" s="261">
        <v>4.3363409286809141E-5</v>
      </c>
      <c r="K342" s="153" t="e">
        <f t="shared" si="18"/>
        <v>#DIV/0!</v>
      </c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</row>
    <row r="343" spans="1:60" s="1" customFormat="1" ht="30">
      <c r="A343" s="105">
        <v>89579</v>
      </c>
      <c r="B343" s="12" t="s">
        <v>218</v>
      </c>
      <c r="C343" s="16" t="s">
        <v>151</v>
      </c>
      <c r="D343" s="161"/>
      <c r="E343" s="74">
        <v>10</v>
      </c>
      <c r="F343" s="27">
        <f t="shared" si="16"/>
        <v>0</v>
      </c>
      <c r="G343" s="259" t="e">
        <f t="shared" si="17"/>
        <v>#DIV/0!</v>
      </c>
      <c r="H343" s="260">
        <v>1.5507444380713206E-5</v>
      </c>
      <c r="I343" s="259">
        <v>1.7230493756348005E-5</v>
      </c>
      <c r="J343" s="261">
        <v>1.8953543131982809E-5</v>
      </c>
      <c r="K343" s="153" t="e">
        <f t="shared" si="18"/>
        <v>#DIV/0!</v>
      </c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</row>
    <row r="344" spans="1:60" s="32" customFormat="1" ht="30">
      <c r="A344" s="105">
        <v>89577</v>
      </c>
      <c r="B344" s="12" t="s">
        <v>220</v>
      </c>
      <c r="C344" s="16" t="s">
        <v>151</v>
      </c>
      <c r="D344" s="161"/>
      <c r="E344" s="74">
        <v>10</v>
      </c>
      <c r="F344" s="27">
        <f t="shared" si="16"/>
        <v>0</v>
      </c>
      <c r="G344" s="259" t="e">
        <f t="shared" si="17"/>
        <v>#DIV/0!</v>
      </c>
      <c r="H344" s="260">
        <v>4.6966148890409175E-5</v>
      </c>
      <c r="I344" s="259">
        <v>5.2184609878232416E-5</v>
      </c>
      <c r="J344" s="261">
        <v>5.7403070866055665E-5</v>
      </c>
      <c r="K344" s="153" t="e">
        <f t="shared" si="18"/>
        <v>#DIV/0!</v>
      </c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</row>
    <row r="345" spans="1:60" s="1" customFormat="1" ht="30">
      <c r="A345" s="105">
        <v>89605</v>
      </c>
      <c r="B345" s="12" t="s">
        <v>221</v>
      </c>
      <c r="C345" s="16" t="s">
        <v>151</v>
      </c>
      <c r="D345" s="161"/>
      <c r="E345" s="74">
        <v>5</v>
      </c>
      <c r="F345" s="27">
        <f t="shared" si="16"/>
        <v>0</v>
      </c>
      <c r="G345" s="259" t="e">
        <f t="shared" si="17"/>
        <v>#DIV/0!</v>
      </c>
      <c r="H345" s="260">
        <v>1.3523326917861008E-5</v>
      </c>
      <c r="I345" s="259">
        <v>1.5025918797623342E-5</v>
      </c>
      <c r="J345" s="261">
        <v>1.6528510677385679E-5</v>
      </c>
      <c r="K345" s="153" t="e">
        <f t="shared" si="18"/>
        <v>#DIV/0!</v>
      </c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</row>
    <row r="346" spans="1:60" s="1" customFormat="1" ht="30">
      <c r="A346" s="105">
        <v>89593</v>
      </c>
      <c r="B346" s="12" t="s">
        <v>222</v>
      </c>
      <c r="C346" s="16" t="s">
        <v>151</v>
      </c>
      <c r="D346" s="161"/>
      <c r="E346" s="74">
        <v>5</v>
      </c>
      <c r="F346" s="27">
        <f t="shared" si="16"/>
        <v>0</v>
      </c>
      <c r="G346" s="259" t="e">
        <f t="shared" si="17"/>
        <v>#DIV/0!</v>
      </c>
      <c r="H346" s="260">
        <v>1.5964313533343644E-5</v>
      </c>
      <c r="I346" s="259">
        <v>1.7738126148159605E-5</v>
      </c>
      <c r="J346" s="261">
        <v>1.9511938762975565E-5</v>
      </c>
      <c r="K346" s="153" t="e">
        <f t="shared" si="18"/>
        <v>#DIV/0!</v>
      </c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</row>
    <row r="347" spans="1:60" s="1" customFormat="1" ht="30">
      <c r="A347" s="105">
        <v>89594</v>
      </c>
      <c r="B347" s="12" t="s">
        <v>223</v>
      </c>
      <c r="C347" s="16" t="s">
        <v>151</v>
      </c>
      <c r="D347" s="161"/>
      <c r="E347" s="74">
        <v>5</v>
      </c>
      <c r="F347" s="27">
        <f t="shared" si="16"/>
        <v>0</v>
      </c>
      <c r="G347" s="259" t="e">
        <f t="shared" si="17"/>
        <v>#DIV/0!</v>
      </c>
      <c r="H347" s="260">
        <v>2.2882617844604588E-5</v>
      </c>
      <c r="I347" s="259">
        <v>2.5425130938449541E-5</v>
      </c>
      <c r="J347" s="261">
        <v>2.7967644032294497E-5</v>
      </c>
      <c r="K347" s="153" t="e">
        <f t="shared" si="18"/>
        <v>#DIV/0!</v>
      </c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</row>
    <row r="348" spans="1:60" s="1" customFormat="1">
      <c r="A348" s="105">
        <v>89625</v>
      </c>
      <c r="B348" s="12" t="s">
        <v>224</v>
      </c>
      <c r="C348" s="16" t="s">
        <v>151</v>
      </c>
      <c r="D348" s="161"/>
      <c r="E348" s="74">
        <v>10</v>
      </c>
      <c r="F348" s="27">
        <f t="shared" si="16"/>
        <v>0</v>
      </c>
      <c r="G348" s="259" t="e">
        <f t="shared" si="17"/>
        <v>#DIV/0!</v>
      </c>
      <c r="H348" s="260">
        <v>3.0558019608795966E-5</v>
      </c>
      <c r="I348" s="259">
        <v>3.3953355120884405E-5</v>
      </c>
      <c r="J348" s="261">
        <v>3.7348690632972851E-5</v>
      </c>
      <c r="K348" s="153" t="e">
        <f t="shared" si="18"/>
        <v>#DIV/0!</v>
      </c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</row>
    <row r="349" spans="1:60" s="1" customFormat="1" ht="30">
      <c r="A349" s="105">
        <v>89627</v>
      </c>
      <c r="B349" s="12" t="s">
        <v>225</v>
      </c>
      <c r="C349" s="16" t="s">
        <v>151</v>
      </c>
      <c r="D349" s="161"/>
      <c r="E349" s="74">
        <v>5</v>
      </c>
      <c r="F349" s="27">
        <f t="shared" si="16"/>
        <v>0</v>
      </c>
      <c r="G349" s="259" t="e">
        <f t="shared" si="17"/>
        <v>#DIV/0!</v>
      </c>
      <c r="H349" s="260">
        <v>1.3379739469891444E-5</v>
      </c>
      <c r="I349" s="259">
        <v>1.4866377188768271E-5</v>
      </c>
      <c r="J349" s="261">
        <v>1.6353014907645099E-5</v>
      </c>
      <c r="K349" s="153" t="e">
        <f t="shared" si="18"/>
        <v>#DIV/0!</v>
      </c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</row>
    <row r="350" spans="1:60" s="1" customFormat="1" ht="30">
      <c r="A350" s="105">
        <v>89782</v>
      </c>
      <c r="B350" s="12" t="s">
        <v>226</v>
      </c>
      <c r="C350" s="16" t="s">
        <v>151</v>
      </c>
      <c r="D350" s="161"/>
      <c r="E350" s="74">
        <v>20</v>
      </c>
      <c r="F350" s="27">
        <f t="shared" si="16"/>
        <v>0</v>
      </c>
      <c r="G350" s="259" t="e">
        <f t="shared" si="17"/>
        <v>#DIV/0!</v>
      </c>
      <c r="H350" s="260">
        <v>4.2423564172826529E-5</v>
      </c>
      <c r="I350" s="259">
        <v>4.7137293525362808E-5</v>
      </c>
      <c r="J350" s="261">
        <v>5.1851022877899094E-5</v>
      </c>
      <c r="K350" s="153" t="e">
        <f t="shared" si="18"/>
        <v>#DIV/0!</v>
      </c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</row>
    <row r="351" spans="1:60" s="1" customFormat="1" ht="30">
      <c r="A351" s="105">
        <v>89784</v>
      </c>
      <c r="B351" s="12" t="s">
        <v>227</v>
      </c>
      <c r="C351" s="16" t="s">
        <v>151</v>
      </c>
      <c r="D351" s="161"/>
      <c r="E351" s="74">
        <v>20</v>
      </c>
      <c r="F351" s="27">
        <f t="shared" si="16"/>
        <v>0</v>
      </c>
      <c r="G351" s="259" t="e">
        <f t="shared" si="17"/>
        <v>#DIV/0!</v>
      </c>
      <c r="H351" s="260">
        <v>6.4692672012470231E-5</v>
      </c>
      <c r="I351" s="259">
        <v>7.1880746680522476E-5</v>
      </c>
      <c r="J351" s="261">
        <v>7.9068821348574734E-5</v>
      </c>
      <c r="K351" s="153" t="e">
        <f t="shared" si="18"/>
        <v>#DIV/0!</v>
      </c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</row>
    <row r="352" spans="1:60" s="1" customFormat="1" ht="30">
      <c r="A352" s="105">
        <v>89796</v>
      </c>
      <c r="B352" s="12" t="s">
        <v>228</v>
      </c>
      <c r="C352" s="16" t="s">
        <v>151</v>
      </c>
      <c r="D352" s="161"/>
      <c r="E352" s="74">
        <v>20</v>
      </c>
      <c r="F352" s="27">
        <f t="shared" si="16"/>
        <v>0</v>
      </c>
      <c r="G352" s="259" t="e">
        <f t="shared" si="17"/>
        <v>#DIV/0!</v>
      </c>
      <c r="H352" s="260">
        <v>1.1533988093264468E-4</v>
      </c>
      <c r="I352" s="259">
        <v>1.2815542325849409E-4</v>
      </c>
      <c r="J352" s="261">
        <v>1.4097096558434349E-4</v>
      </c>
      <c r="K352" s="153" t="e">
        <f t="shared" si="18"/>
        <v>#DIV/0!</v>
      </c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</row>
    <row r="353" spans="1:60" s="1" customFormat="1">
      <c r="A353" s="205"/>
      <c r="B353" s="210" t="s">
        <v>401</v>
      </c>
      <c r="C353" s="211"/>
      <c r="D353" s="171"/>
      <c r="E353" s="212"/>
      <c r="F353" s="212"/>
      <c r="G353" s="212"/>
      <c r="H353" s="212"/>
      <c r="I353" s="212"/>
      <c r="J353" s="212"/>
      <c r="K353" s="177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</row>
    <row r="354" spans="1:60" s="1" customFormat="1" ht="30">
      <c r="A354" s="105">
        <v>89711</v>
      </c>
      <c r="B354" s="7" t="s">
        <v>229</v>
      </c>
      <c r="C354" s="9" t="s">
        <v>33</v>
      </c>
      <c r="D354" s="161"/>
      <c r="E354" s="76">
        <v>30</v>
      </c>
      <c r="F354" s="27">
        <f t="shared" si="16"/>
        <v>0</v>
      </c>
      <c r="G354" s="259" t="e">
        <f t="shared" si="17"/>
        <v>#DIV/0!</v>
      </c>
      <c r="H354" s="260">
        <v>9.2809705005783555E-5</v>
      </c>
      <c r="I354" s="259">
        <v>1.0312189445087062E-4</v>
      </c>
      <c r="J354" s="261">
        <v>1.1343408389595768E-4</v>
      </c>
      <c r="K354" s="153" t="e">
        <f t="shared" si="18"/>
        <v>#DIV/0!</v>
      </c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</row>
    <row r="355" spans="1:60" s="1" customFormat="1" ht="30">
      <c r="A355" s="105">
        <v>89712</v>
      </c>
      <c r="B355" s="7" t="s">
        <v>230</v>
      </c>
      <c r="C355" s="9" t="s">
        <v>33</v>
      </c>
      <c r="D355" s="161"/>
      <c r="E355" s="76">
        <v>30</v>
      </c>
      <c r="F355" s="27">
        <f t="shared" si="16"/>
        <v>0</v>
      </c>
      <c r="G355" s="259" t="e">
        <f t="shared" si="17"/>
        <v>#DIV/0!</v>
      </c>
      <c r="H355" s="260">
        <v>1.1732399839549687E-4</v>
      </c>
      <c r="I355" s="259">
        <v>1.3035999821721874E-4</v>
      </c>
      <c r="J355" s="261">
        <v>1.4339599803894063E-4</v>
      </c>
      <c r="K355" s="153" t="e">
        <f t="shared" si="18"/>
        <v>#DIV/0!</v>
      </c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</row>
    <row r="356" spans="1:60" s="1" customFormat="1" ht="30">
      <c r="A356" s="105">
        <v>89713</v>
      </c>
      <c r="B356" s="7" t="s">
        <v>231</v>
      </c>
      <c r="C356" s="9" t="s">
        <v>33</v>
      </c>
      <c r="D356" s="161"/>
      <c r="E356" s="76">
        <v>30</v>
      </c>
      <c r="F356" s="27">
        <f t="shared" si="16"/>
        <v>0</v>
      </c>
      <c r="G356" s="259" t="e">
        <f t="shared" si="17"/>
        <v>#DIV/0!</v>
      </c>
      <c r="H356" s="260">
        <v>1.4610675501121456E-4</v>
      </c>
      <c r="I356" s="259">
        <v>1.623408389013495E-4</v>
      </c>
      <c r="J356" s="261">
        <v>1.7857492279148448E-4</v>
      </c>
      <c r="K356" s="153" t="e">
        <f t="shared" si="18"/>
        <v>#DIV/0!</v>
      </c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</row>
    <row r="357" spans="1:60" s="1" customFormat="1" ht="30">
      <c r="A357" s="105">
        <v>89714</v>
      </c>
      <c r="B357" s="7" t="s">
        <v>232</v>
      </c>
      <c r="C357" s="9" t="s">
        <v>33</v>
      </c>
      <c r="D357" s="161"/>
      <c r="E357" s="76">
        <v>30</v>
      </c>
      <c r="F357" s="27">
        <f t="shared" si="16"/>
        <v>0</v>
      </c>
      <c r="G357" s="259" t="e">
        <f t="shared" si="17"/>
        <v>#DIV/0!</v>
      </c>
      <c r="H357" s="260">
        <v>1.6329808855447995E-4</v>
      </c>
      <c r="I357" s="259">
        <v>1.8144232061608883E-4</v>
      </c>
      <c r="J357" s="261">
        <v>1.9958655267769774E-4</v>
      </c>
      <c r="K357" s="153" t="e">
        <f t="shared" si="18"/>
        <v>#DIV/0!</v>
      </c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</row>
    <row r="358" spans="1:60" s="1" customFormat="1" ht="30">
      <c r="A358" s="105">
        <v>89849</v>
      </c>
      <c r="B358" s="7" t="s">
        <v>233</v>
      </c>
      <c r="C358" s="9" t="s">
        <v>33</v>
      </c>
      <c r="D358" s="161"/>
      <c r="E358" s="76">
        <v>30</v>
      </c>
      <c r="F358" s="27">
        <f t="shared" si="16"/>
        <v>0</v>
      </c>
      <c r="G358" s="259" t="e">
        <f t="shared" si="17"/>
        <v>#DIV/0!</v>
      </c>
      <c r="H358" s="260">
        <v>2.4244087919443296E-4</v>
      </c>
      <c r="I358" s="259">
        <v>2.6937875466048105E-4</v>
      </c>
      <c r="J358" s="261">
        <v>2.9631663012652916E-4</v>
      </c>
      <c r="K358" s="153" t="e">
        <f t="shared" si="18"/>
        <v>#DIV/0!</v>
      </c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</row>
    <row r="359" spans="1:60" s="1" customFormat="1">
      <c r="A359" s="105">
        <v>1200</v>
      </c>
      <c r="B359" s="7" t="s">
        <v>234</v>
      </c>
      <c r="C359" s="9" t="s">
        <v>151</v>
      </c>
      <c r="D359" s="161"/>
      <c r="E359" s="76">
        <v>50</v>
      </c>
      <c r="F359" s="27">
        <f t="shared" si="16"/>
        <v>0</v>
      </c>
      <c r="G359" s="259" t="e">
        <f t="shared" si="17"/>
        <v>#DIV/0!</v>
      </c>
      <c r="H359" s="260">
        <v>6.8465105872761569E-5</v>
      </c>
      <c r="I359" s="259">
        <v>7.6072339858623963E-5</v>
      </c>
      <c r="J359" s="261">
        <v>8.367957384448637E-5</v>
      </c>
      <c r="K359" s="153" t="e">
        <f t="shared" si="18"/>
        <v>#DIV/0!</v>
      </c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</row>
    <row r="360" spans="1:60" s="1" customFormat="1">
      <c r="A360" s="105">
        <v>12909</v>
      </c>
      <c r="B360" s="7" t="s">
        <v>235</v>
      </c>
      <c r="C360" s="9" t="s">
        <v>151</v>
      </c>
      <c r="D360" s="161"/>
      <c r="E360" s="76">
        <v>50</v>
      </c>
      <c r="F360" s="27">
        <f t="shared" si="16"/>
        <v>0</v>
      </c>
      <c r="G360" s="259" t="e">
        <f t="shared" si="17"/>
        <v>#DIV/0!</v>
      </c>
      <c r="H360" s="260">
        <v>3.1785039618717718E-5</v>
      </c>
      <c r="I360" s="259">
        <v>3.5316710687464131E-5</v>
      </c>
      <c r="J360" s="261">
        <v>3.8848381756210545E-5</v>
      </c>
      <c r="K360" s="153" t="e">
        <f t="shared" si="18"/>
        <v>#DIV/0!</v>
      </c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</row>
    <row r="361" spans="1:60" s="1" customFormat="1">
      <c r="A361" s="105">
        <v>7116</v>
      </c>
      <c r="B361" s="7" t="s">
        <v>236</v>
      </c>
      <c r="C361" s="9" t="s">
        <v>151</v>
      </c>
      <c r="D361" s="161"/>
      <c r="E361" s="76">
        <v>20</v>
      </c>
      <c r="F361" s="27">
        <f t="shared" si="16"/>
        <v>0</v>
      </c>
      <c r="G361" s="259" t="e">
        <f t="shared" si="17"/>
        <v>#DIV/0!</v>
      </c>
      <c r="H361" s="260">
        <v>1.0442723488695761E-5</v>
      </c>
      <c r="I361" s="259">
        <v>1.1603026098550845E-5</v>
      </c>
      <c r="J361" s="261">
        <v>1.2763328708405931E-5</v>
      </c>
      <c r="K361" s="153" t="e">
        <f t="shared" si="18"/>
        <v>#DIV/0!</v>
      </c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</row>
    <row r="362" spans="1:60" s="1" customFormat="1" ht="30">
      <c r="A362" s="105">
        <v>89724</v>
      </c>
      <c r="B362" s="7" t="s">
        <v>237</v>
      </c>
      <c r="C362" s="9" t="s">
        <v>151</v>
      </c>
      <c r="D362" s="161"/>
      <c r="E362" s="76">
        <v>20</v>
      </c>
      <c r="F362" s="27">
        <f t="shared" si="16"/>
        <v>0</v>
      </c>
      <c r="G362" s="259" t="e">
        <f t="shared" si="17"/>
        <v>#DIV/0!</v>
      </c>
      <c r="H362" s="260">
        <v>2.9317946194513349E-5</v>
      </c>
      <c r="I362" s="259">
        <v>3.2575495771681499E-5</v>
      </c>
      <c r="J362" s="261">
        <v>3.5833045348849649E-5</v>
      </c>
      <c r="K362" s="153" t="e">
        <f t="shared" si="18"/>
        <v>#DIV/0!</v>
      </c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</row>
    <row r="363" spans="1:60" s="1" customFormat="1" ht="30">
      <c r="A363" s="105">
        <v>89731</v>
      </c>
      <c r="B363" s="7" t="s">
        <v>238</v>
      </c>
      <c r="C363" s="9" t="s">
        <v>151</v>
      </c>
      <c r="D363" s="161"/>
      <c r="E363" s="76">
        <v>20</v>
      </c>
      <c r="F363" s="27">
        <f t="shared" si="16"/>
        <v>0</v>
      </c>
      <c r="G363" s="259" t="e">
        <f t="shared" si="17"/>
        <v>#DIV/0!</v>
      </c>
      <c r="H363" s="260">
        <v>3.9786776491930848E-5</v>
      </c>
      <c r="I363" s="259">
        <v>4.4207529435478719E-5</v>
      </c>
      <c r="J363" s="261">
        <v>4.8628282379026597E-5</v>
      </c>
      <c r="K363" s="153" t="e">
        <f t="shared" si="18"/>
        <v>#DIV/0!</v>
      </c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</row>
    <row r="364" spans="1:60" s="1" customFormat="1" ht="30">
      <c r="A364" s="105">
        <v>89744</v>
      </c>
      <c r="B364" s="7" t="s">
        <v>239</v>
      </c>
      <c r="C364" s="9" t="s">
        <v>151</v>
      </c>
      <c r="D364" s="161"/>
      <c r="E364" s="76">
        <v>20</v>
      </c>
      <c r="F364" s="27">
        <f t="shared" si="16"/>
        <v>0</v>
      </c>
      <c r="G364" s="259" t="e">
        <f t="shared" si="17"/>
        <v>#DIV/0!</v>
      </c>
      <c r="H364" s="260">
        <v>7.3255705273200751E-5</v>
      </c>
      <c r="I364" s="259">
        <v>8.1395228081334163E-5</v>
      </c>
      <c r="J364" s="261">
        <v>8.9534750889467589E-5</v>
      </c>
      <c r="K364" s="153" t="e">
        <f t="shared" si="18"/>
        <v>#DIV/0!</v>
      </c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</row>
    <row r="365" spans="1:60" s="1" customFormat="1" ht="30">
      <c r="A365" s="105">
        <v>89779</v>
      </c>
      <c r="B365" s="7" t="s">
        <v>240</v>
      </c>
      <c r="C365" s="9" t="s">
        <v>151</v>
      </c>
      <c r="D365" s="161"/>
      <c r="E365" s="76">
        <v>10</v>
      </c>
      <c r="F365" s="27">
        <f t="shared" si="16"/>
        <v>0</v>
      </c>
      <c r="G365" s="259" t="e">
        <f t="shared" si="17"/>
        <v>#DIV/0!</v>
      </c>
      <c r="H365" s="260">
        <v>4.6391799098530914E-5</v>
      </c>
      <c r="I365" s="259">
        <v>5.1546443442812124E-5</v>
      </c>
      <c r="J365" s="261">
        <v>5.6701087787093341E-5</v>
      </c>
      <c r="K365" s="153" t="e">
        <f t="shared" si="18"/>
        <v>#DIV/0!</v>
      </c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</row>
    <row r="366" spans="1:60" s="1" customFormat="1" ht="30">
      <c r="A366" s="105">
        <v>98052</v>
      </c>
      <c r="B366" s="7" t="s">
        <v>241</v>
      </c>
      <c r="C366" s="9" t="s">
        <v>151</v>
      </c>
      <c r="D366" s="161"/>
      <c r="E366" s="76">
        <v>5</v>
      </c>
      <c r="F366" s="27">
        <f t="shared" si="16"/>
        <v>0</v>
      </c>
      <c r="G366" s="259" t="e">
        <f t="shared" si="17"/>
        <v>#DIV/0!</v>
      </c>
      <c r="H366" s="260">
        <v>1.3886081025049578E-3</v>
      </c>
      <c r="I366" s="259">
        <v>1.5428978916721752E-3</v>
      </c>
      <c r="J366" s="261">
        <v>1.6971876808393929E-3</v>
      </c>
      <c r="K366" s="153" t="e">
        <f t="shared" si="18"/>
        <v>#DIV/0!</v>
      </c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</row>
    <row r="367" spans="1:60" s="1" customFormat="1">
      <c r="A367" s="205"/>
      <c r="B367" s="210" t="s">
        <v>242</v>
      </c>
      <c r="C367" s="211"/>
      <c r="D367" s="171"/>
      <c r="E367" s="212"/>
      <c r="F367" s="212"/>
      <c r="G367" s="212"/>
      <c r="H367" s="212"/>
      <c r="I367" s="212"/>
      <c r="J367" s="212"/>
      <c r="K367" s="177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</row>
    <row r="368" spans="1:60" s="1" customFormat="1">
      <c r="A368" s="105">
        <v>97663</v>
      </c>
      <c r="B368" s="7" t="s">
        <v>243</v>
      </c>
      <c r="C368" s="9" t="s">
        <v>151</v>
      </c>
      <c r="D368" s="161"/>
      <c r="E368" s="76">
        <v>50</v>
      </c>
      <c r="F368" s="27">
        <f t="shared" si="16"/>
        <v>0</v>
      </c>
      <c r="G368" s="259" t="e">
        <f t="shared" si="17"/>
        <v>#DIV/0!</v>
      </c>
      <c r="H368" s="260">
        <v>9.3592909267435753E-5</v>
      </c>
      <c r="I368" s="259">
        <v>1.0399212140826195E-4</v>
      </c>
      <c r="J368" s="261">
        <v>1.1439133354908815E-4</v>
      </c>
      <c r="K368" s="153" t="e">
        <f t="shared" si="18"/>
        <v>#DIV/0!</v>
      </c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</row>
    <row r="369" spans="1:60" s="1" customFormat="1">
      <c r="A369" s="105">
        <v>97666</v>
      </c>
      <c r="B369" s="7" t="s">
        <v>244</v>
      </c>
      <c r="C369" s="9" t="s">
        <v>151</v>
      </c>
      <c r="D369" s="161"/>
      <c r="E369" s="76">
        <v>80</v>
      </c>
      <c r="F369" s="27">
        <f t="shared" si="16"/>
        <v>0</v>
      </c>
      <c r="G369" s="259" t="e">
        <f t="shared" si="17"/>
        <v>#DIV/0!</v>
      </c>
      <c r="H369" s="260">
        <v>1.0923088769175766E-4</v>
      </c>
      <c r="I369" s="259">
        <v>1.2136765299084185E-4</v>
      </c>
      <c r="J369" s="261">
        <v>1.3350441828992605E-4</v>
      </c>
      <c r="K369" s="153" t="e">
        <f t="shared" si="18"/>
        <v>#DIV/0!</v>
      </c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</row>
    <row r="370" spans="1:60" s="1" customFormat="1">
      <c r="A370" s="105">
        <v>86885</v>
      </c>
      <c r="B370" s="7" t="s">
        <v>245</v>
      </c>
      <c r="C370" s="9" t="s">
        <v>151</v>
      </c>
      <c r="D370" s="161"/>
      <c r="E370" s="76">
        <v>100</v>
      </c>
      <c r="F370" s="27">
        <f t="shared" si="16"/>
        <v>0</v>
      </c>
      <c r="G370" s="259" t="e">
        <f t="shared" si="17"/>
        <v>#DIV/0!</v>
      </c>
      <c r="H370" s="260">
        <v>1.6434236090334954E-4</v>
      </c>
      <c r="I370" s="259">
        <v>1.8260262322594394E-4</v>
      </c>
      <c r="J370" s="261">
        <v>2.0086288554853834E-4</v>
      </c>
      <c r="K370" s="153" t="e">
        <f t="shared" si="18"/>
        <v>#DIV/0!</v>
      </c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</row>
    <row r="371" spans="1:60" s="1" customFormat="1" ht="45">
      <c r="A371" s="105">
        <v>86941</v>
      </c>
      <c r="B371" s="12" t="s">
        <v>249</v>
      </c>
      <c r="C371" s="16" t="s">
        <v>151</v>
      </c>
      <c r="D371" s="161"/>
      <c r="E371" s="74">
        <v>8</v>
      </c>
      <c r="F371" s="27">
        <f t="shared" si="16"/>
        <v>0</v>
      </c>
      <c r="G371" s="259" t="e">
        <f t="shared" si="17"/>
        <v>#DIV/0!</v>
      </c>
      <c r="H371" s="260">
        <v>9.2180008779415223E-4</v>
      </c>
      <c r="I371" s="259">
        <v>1.0242223197712802E-3</v>
      </c>
      <c r="J371" s="261">
        <v>1.1266445517484082E-3</v>
      </c>
      <c r="K371" s="153" t="e">
        <f t="shared" si="18"/>
        <v>#DIV/0!</v>
      </c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</row>
    <row r="372" spans="1:60" s="1" customFormat="1">
      <c r="A372" s="105">
        <v>86888</v>
      </c>
      <c r="B372" s="12" t="s">
        <v>262</v>
      </c>
      <c r="C372" s="16" t="s">
        <v>151</v>
      </c>
      <c r="D372" s="161"/>
      <c r="E372" s="74">
        <v>30</v>
      </c>
      <c r="F372" s="27">
        <f t="shared" si="16"/>
        <v>0</v>
      </c>
      <c r="G372" s="259" t="e">
        <f t="shared" si="17"/>
        <v>#DIV/0!</v>
      </c>
      <c r="H372" s="260">
        <v>2.1550648463621444E-3</v>
      </c>
      <c r="I372" s="259">
        <v>2.3945164959579381E-3</v>
      </c>
      <c r="J372" s="261">
        <v>2.6339681455537322E-3</v>
      </c>
      <c r="K372" s="153" t="e">
        <f t="shared" si="18"/>
        <v>#DIV/0!</v>
      </c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</row>
    <row r="373" spans="1:60" s="1" customFormat="1">
      <c r="A373" s="105">
        <v>100858</v>
      </c>
      <c r="B373" s="12" t="s">
        <v>263</v>
      </c>
      <c r="C373" s="16" t="s">
        <v>151</v>
      </c>
      <c r="D373" s="161"/>
      <c r="E373" s="74">
        <v>15</v>
      </c>
      <c r="F373" s="27">
        <f t="shared" si="16"/>
        <v>0</v>
      </c>
      <c r="G373" s="259" t="e">
        <f t="shared" si="17"/>
        <v>#DIV/0!</v>
      </c>
      <c r="H373" s="260">
        <v>1.520042831014555E-3</v>
      </c>
      <c r="I373" s="259">
        <v>1.688936478905061E-3</v>
      </c>
      <c r="J373" s="261">
        <v>1.8578301267955673E-3</v>
      </c>
      <c r="K373" s="153" t="e">
        <f t="shared" si="18"/>
        <v>#DIV/0!</v>
      </c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</row>
    <row r="374" spans="1:60" s="1" customFormat="1" ht="30">
      <c r="A374" s="111">
        <v>95471</v>
      </c>
      <c r="B374" s="17" t="s">
        <v>264</v>
      </c>
      <c r="C374" s="54" t="s">
        <v>40</v>
      </c>
      <c r="D374" s="161"/>
      <c r="E374" s="74">
        <v>10</v>
      </c>
      <c r="F374" s="27">
        <f t="shared" si="16"/>
        <v>0</v>
      </c>
      <c r="G374" s="259" t="e">
        <f t="shared" si="17"/>
        <v>#DIV/0!</v>
      </c>
      <c r="H374" s="260">
        <v>1.145279591813986E-3</v>
      </c>
      <c r="I374" s="259">
        <v>1.2725328797933177E-3</v>
      </c>
      <c r="J374" s="261">
        <v>1.3997861677726496E-3</v>
      </c>
      <c r="K374" s="153" t="e">
        <f t="shared" si="18"/>
        <v>#DIV/0!</v>
      </c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</row>
    <row r="375" spans="1:60" s="1" customFormat="1" ht="45">
      <c r="A375" s="105">
        <v>86920</v>
      </c>
      <c r="B375" s="12" t="s">
        <v>248</v>
      </c>
      <c r="C375" s="16" t="s">
        <v>151</v>
      </c>
      <c r="D375" s="161"/>
      <c r="E375" s="74">
        <v>5</v>
      </c>
      <c r="F375" s="27">
        <f t="shared" si="16"/>
        <v>0</v>
      </c>
      <c r="G375" s="259" t="e">
        <f t="shared" si="17"/>
        <v>#DIV/0!</v>
      </c>
      <c r="H375" s="260">
        <v>5.7378196878856899E-4</v>
      </c>
      <c r="I375" s="259">
        <v>6.3753552087618772E-4</v>
      </c>
      <c r="J375" s="261">
        <v>7.0128907296380656E-4</v>
      </c>
      <c r="K375" s="153" t="e">
        <f t="shared" si="18"/>
        <v>#DIV/0!</v>
      </c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</row>
    <row r="376" spans="1:60" s="1" customFormat="1" ht="30">
      <c r="A376" s="105" t="s">
        <v>288</v>
      </c>
      <c r="B376" s="15" t="s">
        <v>289</v>
      </c>
      <c r="C376" s="53" t="s">
        <v>40</v>
      </c>
      <c r="D376" s="161"/>
      <c r="E376" s="75">
        <v>30</v>
      </c>
      <c r="F376" s="27">
        <f t="shared" si="16"/>
        <v>0</v>
      </c>
      <c r="G376" s="259" t="e">
        <f t="shared" si="17"/>
        <v>#DIV/0!</v>
      </c>
      <c r="H376" s="260">
        <v>2.2043675546331489E-3</v>
      </c>
      <c r="I376" s="259">
        <v>2.4492972829257211E-3</v>
      </c>
      <c r="J376" s="261">
        <v>2.6942270112182932E-3</v>
      </c>
      <c r="K376" s="153" t="e">
        <f t="shared" si="18"/>
        <v>#DIV/0!</v>
      </c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</row>
    <row r="377" spans="1:60" s="1" customFormat="1" ht="30">
      <c r="A377" s="105" t="s">
        <v>290</v>
      </c>
      <c r="B377" s="15" t="s">
        <v>291</v>
      </c>
      <c r="C377" s="53" t="s">
        <v>40</v>
      </c>
      <c r="D377" s="161"/>
      <c r="E377" s="75">
        <v>30</v>
      </c>
      <c r="F377" s="27">
        <f t="shared" si="16"/>
        <v>0</v>
      </c>
      <c r="G377" s="259" t="e">
        <f t="shared" si="17"/>
        <v>#DIV/0!</v>
      </c>
      <c r="H377" s="260">
        <v>2.3954693944762818E-3</v>
      </c>
      <c r="I377" s="259">
        <v>2.6616326605292018E-3</v>
      </c>
      <c r="J377" s="261">
        <v>2.9277959265821222E-3</v>
      </c>
      <c r="K377" s="153" t="e">
        <f t="shared" si="18"/>
        <v>#DIV/0!</v>
      </c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</row>
    <row r="378" spans="1:60" s="1" customFormat="1">
      <c r="A378" s="105" t="s">
        <v>292</v>
      </c>
      <c r="B378" s="15" t="s">
        <v>293</v>
      </c>
      <c r="C378" s="53" t="s">
        <v>40</v>
      </c>
      <c r="D378" s="161"/>
      <c r="E378" s="75">
        <v>30</v>
      </c>
      <c r="F378" s="27">
        <f t="shared" si="16"/>
        <v>0</v>
      </c>
      <c r="G378" s="259" t="e">
        <f t="shared" si="17"/>
        <v>#DIV/0!</v>
      </c>
      <c r="H378" s="260">
        <v>1.2791683603434263E-3</v>
      </c>
      <c r="I378" s="259">
        <v>1.4212981781593626E-3</v>
      </c>
      <c r="J378" s="261">
        <v>1.563427995975299E-3</v>
      </c>
      <c r="K378" s="153" t="e">
        <f t="shared" si="18"/>
        <v>#DIV/0!</v>
      </c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</row>
    <row r="379" spans="1:60" s="1" customFormat="1" ht="30">
      <c r="A379" s="105" t="s">
        <v>294</v>
      </c>
      <c r="B379" s="15" t="s">
        <v>295</v>
      </c>
      <c r="C379" s="53" t="s">
        <v>40</v>
      </c>
      <c r="D379" s="161"/>
      <c r="E379" s="75">
        <v>30</v>
      </c>
      <c r="F379" s="27">
        <f t="shared" si="16"/>
        <v>0</v>
      </c>
      <c r="G379" s="259" t="e">
        <f t="shared" si="17"/>
        <v>#DIV/0!</v>
      </c>
      <c r="H379" s="260">
        <v>1.3144908725439399E-3</v>
      </c>
      <c r="I379" s="259">
        <v>1.4605454139377109E-3</v>
      </c>
      <c r="J379" s="261">
        <v>1.6065999553314821E-3</v>
      </c>
      <c r="K379" s="153" t="e">
        <f t="shared" si="18"/>
        <v>#DIV/0!</v>
      </c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</row>
    <row r="380" spans="1:60" s="1" customFormat="1">
      <c r="A380" s="91" t="s">
        <v>612</v>
      </c>
      <c r="B380" s="15" t="s">
        <v>296</v>
      </c>
      <c r="C380" s="53" t="s">
        <v>40</v>
      </c>
      <c r="D380" s="161"/>
      <c r="E380" s="75">
        <v>80</v>
      </c>
      <c r="F380" s="27">
        <f t="shared" si="16"/>
        <v>0</v>
      </c>
      <c r="G380" s="259" t="e">
        <f t="shared" si="17"/>
        <v>#DIV/0!</v>
      </c>
      <c r="H380" s="260">
        <v>4.06221943710265E-4</v>
      </c>
      <c r="I380" s="259">
        <v>4.513577152336278E-4</v>
      </c>
      <c r="J380" s="261">
        <v>4.9649348675699059E-4</v>
      </c>
      <c r="K380" s="153" t="e">
        <f t="shared" si="18"/>
        <v>#DIV/0!</v>
      </c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</row>
    <row r="381" spans="1:60" s="1" customFormat="1">
      <c r="A381" s="105">
        <v>6140</v>
      </c>
      <c r="B381" s="15" t="s">
        <v>297</v>
      </c>
      <c r="C381" s="53" t="s">
        <v>40</v>
      </c>
      <c r="D381" s="161"/>
      <c r="E381" s="75">
        <v>15</v>
      </c>
      <c r="F381" s="27">
        <f t="shared" si="16"/>
        <v>0</v>
      </c>
      <c r="G381" s="259" t="e">
        <f t="shared" si="17"/>
        <v>#DIV/0!</v>
      </c>
      <c r="H381" s="260">
        <v>8.1257442146413891E-6</v>
      </c>
      <c r="I381" s="259">
        <v>9.0286046829348771E-6</v>
      </c>
      <c r="J381" s="261">
        <v>9.9314651512283652E-6</v>
      </c>
      <c r="K381" s="153" t="e">
        <f t="shared" si="18"/>
        <v>#DIV/0!</v>
      </c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</row>
    <row r="382" spans="1:60" s="1" customFormat="1">
      <c r="A382" s="105">
        <v>6138</v>
      </c>
      <c r="B382" s="15" t="s">
        <v>556</v>
      </c>
      <c r="C382" s="53" t="s">
        <v>40</v>
      </c>
      <c r="D382" s="161"/>
      <c r="E382" s="75">
        <v>80</v>
      </c>
      <c r="F382" s="27">
        <f t="shared" si="16"/>
        <v>0</v>
      </c>
      <c r="G382" s="259" t="e">
        <f t="shared" si="17"/>
        <v>#DIV/0!</v>
      </c>
      <c r="H382" s="260">
        <v>1.1789834818737512E-4</v>
      </c>
      <c r="I382" s="259">
        <v>1.3099816465263903E-4</v>
      </c>
      <c r="J382" s="261">
        <v>1.4409798111790294E-4</v>
      </c>
      <c r="K382" s="153" t="e">
        <f t="shared" si="18"/>
        <v>#DIV/0!</v>
      </c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</row>
    <row r="383" spans="1:60" s="1" customFormat="1" ht="30">
      <c r="A383" s="105">
        <v>6142</v>
      </c>
      <c r="B383" s="15" t="s">
        <v>298</v>
      </c>
      <c r="C383" s="53" t="s">
        <v>299</v>
      </c>
      <c r="D383" s="161"/>
      <c r="E383" s="75">
        <v>15</v>
      </c>
      <c r="F383" s="27">
        <f t="shared" si="16"/>
        <v>0</v>
      </c>
      <c r="G383" s="259" t="e">
        <f t="shared" si="17"/>
        <v>#DIV/0!</v>
      </c>
      <c r="H383" s="260">
        <v>1.7661256100256706E-5</v>
      </c>
      <c r="I383" s="259">
        <v>1.9623617889174117E-5</v>
      </c>
      <c r="J383" s="261">
        <v>2.158597967809153E-5</v>
      </c>
      <c r="K383" s="153" t="e">
        <f t="shared" si="18"/>
        <v>#DIV/0!</v>
      </c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</row>
    <row r="384" spans="1:60" s="4" customFormat="1" ht="30">
      <c r="A384" s="105">
        <v>1030</v>
      </c>
      <c r="B384" s="15" t="s">
        <v>300</v>
      </c>
      <c r="C384" s="53" t="s">
        <v>299</v>
      </c>
      <c r="D384" s="161"/>
      <c r="E384" s="75">
        <v>15</v>
      </c>
      <c r="F384" s="27">
        <f t="shared" si="16"/>
        <v>0</v>
      </c>
      <c r="G384" s="259" t="e">
        <f t="shared" si="17"/>
        <v>#DIV/0!</v>
      </c>
      <c r="H384" s="260">
        <v>9.3436268415105305E-5</v>
      </c>
      <c r="I384" s="259">
        <v>1.0381807601678368E-4</v>
      </c>
      <c r="J384" s="261">
        <v>1.1419988361846205E-4</v>
      </c>
      <c r="K384" s="153" t="e">
        <f t="shared" si="18"/>
        <v>#DIV/0!</v>
      </c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</row>
    <row r="385" spans="1:60" s="2" customFormat="1" ht="30">
      <c r="A385" s="105">
        <v>11694</v>
      </c>
      <c r="B385" s="15" t="s">
        <v>301</v>
      </c>
      <c r="C385" s="53" t="s">
        <v>299</v>
      </c>
      <c r="D385" s="161"/>
      <c r="E385" s="75">
        <v>15</v>
      </c>
      <c r="F385" s="27">
        <f t="shared" si="16"/>
        <v>0</v>
      </c>
      <c r="G385" s="259" t="e">
        <f t="shared" si="17"/>
        <v>#DIV/0!</v>
      </c>
      <c r="H385" s="260">
        <v>2.0654271186160518E-3</v>
      </c>
      <c r="I385" s="259">
        <v>2.2949190206845017E-3</v>
      </c>
      <c r="J385" s="261">
        <v>2.5244109227529521E-3</v>
      </c>
      <c r="K385" s="153" t="e">
        <f t="shared" si="18"/>
        <v>#DIV/0!</v>
      </c>
    </row>
    <row r="386" spans="1:60" s="4" customFormat="1">
      <c r="A386" s="105">
        <v>12613</v>
      </c>
      <c r="B386" s="15" t="s">
        <v>302</v>
      </c>
      <c r="C386" s="53" t="s">
        <v>299</v>
      </c>
      <c r="D386" s="161"/>
      <c r="E386" s="75">
        <v>15</v>
      </c>
      <c r="F386" s="27">
        <f t="shared" si="16"/>
        <v>0</v>
      </c>
      <c r="G386" s="259" t="e">
        <f t="shared" si="17"/>
        <v>#DIV/0!</v>
      </c>
      <c r="H386" s="260">
        <v>3.8631550205993881E-5</v>
      </c>
      <c r="I386" s="259">
        <v>4.2923944673326532E-5</v>
      </c>
      <c r="J386" s="261">
        <v>4.721633914065919E-5</v>
      </c>
      <c r="K386" s="153" t="e">
        <f t="shared" si="18"/>
        <v>#DIV/0!</v>
      </c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</row>
    <row r="387" spans="1:60" s="4" customFormat="1">
      <c r="A387" s="105">
        <v>1031</v>
      </c>
      <c r="B387" s="15" t="s">
        <v>557</v>
      </c>
      <c r="C387" s="53" t="s">
        <v>299</v>
      </c>
      <c r="D387" s="161"/>
      <c r="E387" s="75">
        <v>15</v>
      </c>
      <c r="F387" s="27">
        <f t="shared" si="16"/>
        <v>0</v>
      </c>
      <c r="G387" s="259" t="e">
        <f t="shared" si="17"/>
        <v>#DIV/0!</v>
      </c>
      <c r="H387" s="260">
        <v>2.8312834058726387E-5</v>
      </c>
      <c r="I387" s="259">
        <v>3.1458704509695986E-5</v>
      </c>
      <c r="J387" s="261">
        <v>3.4604574960665588E-5</v>
      </c>
      <c r="K387" s="153" t="e">
        <f t="shared" si="18"/>
        <v>#DIV/0!</v>
      </c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</row>
    <row r="388" spans="1:60" s="4" customFormat="1">
      <c r="A388" s="105" t="s">
        <v>692</v>
      </c>
      <c r="B388" s="15" t="s">
        <v>599</v>
      </c>
      <c r="C388" s="53" t="s">
        <v>299</v>
      </c>
      <c r="D388" s="161"/>
      <c r="E388" s="75">
        <v>60</v>
      </c>
      <c r="F388" s="27">
        <f t="shared" si="16"/>
        <v>0</v>
      </c>
      <c r="G388" s="259" t="e">
        <f t="shared" si="17"/>
        <v>#DIV/0!</v>
      </c>
      <c r="H388" s="260">
        <v>8.8677736764960406E-4</v>
      </c>
      <c r="I388" s="259">
        <v>9.853081862773378E-4</v>
      </c>
      <c r="J388" s="261">
        <v>1.0838390049050716E-3</v>
      </c>
      <c r="K388" s="153" t="e">
        <f t="shared" si="18"/>
        <v>#DIV/0!</v>
      </c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</row>
    <row r="389" spans="1:60" s="4" customFormat="1">
      <c r="A389" s="105" t="s">
        <v>693</v>
      </c>
      <c r="B389" s="15" t="s">
        <v>600</v>
      </c>
      <c r="C389" s="53" t="s">
        <v>299</v>
      </c>
      <c r="D389" s="161"/>
      <c r="E389" s="75">
        <v>80</v>
      </c>
      <c r="F389" s="27">
        <f t="shared" si="16"/>
        <v>0</v>
      </c>
      <c r="G389" s="259" t="e">
        <f t="shared" si="17"/>
        <v>#DIV/0!</v>
      </c>
      <c r="H389" s="260">
        <v>1.2668248109280058E-4</v>
      </c>
      <c r="I389" s="259">
        <v>1.4075831232533397E-4</v>
      </c>
      <c r="J389" s="261">
        <v>1.5483414355786738E-4</v>
      </c>
      <c r="K389" s="153" t="e">
        <f t="shared" si="18"/>
        <v>#DIV/0!</v>
      </c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</row>
    <row r="390" spans="1:60" s="4" customFormat="1">
      <c r="A390" s="105" t="s">
        <v>694</v>
      </c>
      <c r="B390" s="15" t="s">
        <v>601</v>
      </c>
      <c r="C390" s="53" t="s">
        <v>299</v>
      </c>
      <c r="D390" s="161"/>
      <c r="E390" s="75">
        <v>100</v>
      </c>
      <c r="F390" s="27">
        <f t="shared" si="16"/>
        <v>0</v>
      </c>
      <c r="G390" s="259" t="e">
        <f t="shared" si="17"/>
        <v>#DIV/0!</v>
      </c>
      <c r="H390" s="260">
        <v>2.2650380598665507E-4</v>
      </c>
      <c r="I390" s="259">
        <v>2.5167089554072785E-4</v>
      </c>
      <c r="J390" s="261">
        <v>2.7683798509480065E-4</v>
      </c>
      <c r="K390" s="153" t="e">
        <f t="shared" si="18"/>
        <v>#DIV/0!</v>
      </c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</row>
    <row r="391" spans="1:60" s="4" customFormat="1">
      <c r="A391" s="105" t="s">
        <v>695</v>
      </c>
      <c r="B391" s="15" t="s">
        <v>657</v>
      </c>
      <c r="C391" s="128" t="s">
        <v>40</v>
      </c>
      <c r="D391" s="161"/>
      <c r="E391" s="75">
        <v>100</v>
      </c>
      <c r="F391" s="27">
        <f t="shared" ref="F391:F454" si="19">D391*E391</f>
        <v>0</v>
      </c>
      <c r="G391" s="259" t="e">
        <f t="shared" ref="G391:G454" si="20">F391/$F$579</f>
        <v>#DIV/0!</v>
      </c>
      <c r="H391" s="260">
        <v>2.91361724000455E-5</v>
      </c>
      <c r="I391" s="259">
        <v>3.2373524888939445E-5</v>
      </c>
      <c r="J391" s="261">
        <v>3.561087737783339E-5</v>
      </c>
      <c r="K391" s="153" t="e">
        <f t="shared" ref="K391:K454" si="21">IF(AND(G391&gt;=H391,G391&lt;=J391),"OK","Ajustar")</f>
        <v>#DIV/0!</v>
      </c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</row>
    <row r="392" spans="1:60" s="4" customFormat="1">
      <c r="A392" s="205"/>
      <c r="B392" s="210" t="s">
        <v>246</v>
      </c>
      <c r="C392" s="211"/>
      <c r="D392" s="171"/>
      <c r="E392" s="212"/>
      <c r="F392" s="212"/>
      <c r="G392" s="212"/>
      <c r="H392" s="212"/>
      <c r="I392" s="212"/>
      <c r="J392" s="212"/>
      <c r="K392" s="177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</row>
    <row r="393" spans="1:60" s="2" customFormat="1" ht="30">
      <c r="A393" s="105">
        <v>86889</v>
      </c>
      <c r="B393" s="12" t="s">
        <v>247</v>
      </c>
      <c r="C393" s="16" t="s">
        <v>151</v>
      </c>
      <c r="D393" s="161"/>
      <c r="E393" s="74">
        <v>5</v>
      </c>
      <c r="F393" s="27">
        <f t="shared" si="19"/>
        <v>0</v>
      </c>
      <c r="G393" s="259" t="e">
        <f t="shared" si="20"/>
        <v>#DIV/0!</v>
      </c>
      <c r="H393" s="260">
        <v>5.3616205742054257E-4</v>
      </c>
      <c r="I393" s="259">
        <v>5.9573561935615839E-4</v>
      </c>
      <c r="J393" s="261">
        <v>6.5530918129177431E-4</v>
      </c>
      <c r="K393" s="153" t="e">
        <f t="shared" si="21"/>
        <v>#DIV/0!</v>
      </c>
    </row>
    <row r="394" spans="1:60" s="4" customFormat="1">
      <c r="A394" s="205"/>
      <c r="B394" s="213" t="s">
        <v>250</v>
      </c>
      <c r="C394" s="211"/>
      <c r="D394" s="171"/>
      <c r="E394" s="212"/>
      <c r="F394" s="212"/>
      <c r="G394" s="212"/>
      <c r="H394" s="212"/>
      <c r="I394" s="212"/>
      <c r="J394" s="212"/>
      <c r="K394" s="177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</row>
    <row r="395" spans="1:60" s="2" customFormat="1" ht="30">
      <c r="A395" s="105">
        <v>86906</v>
      </c>
      <c r="B395" s="12" t="s">
        <v>251</v>
      </c>
      <c r="C395" s="16" t="s">
        <v>151</v>
      </c>
      <c r="D395" s="161"/>
      <c r="E395" s="74">
        <v>50</v>
      </c>
      <c r="F395" s="27">
        <f t="shared" si="19"/>
        <v>0</v>
      </c>
      <c r="G395" s="259" t="e">
        <f t="shared" si="20"/>
        <v>#DIV/0!</v>
      </c>
      <c r="H395" s="260">
        <v>4.804958145236136E-4</v>
      </c>
      <c r="I395" s="259">
        <v>5.3388423835957067E-4</v>
      </c>
      <c r="J395" s="261">
        <v>5.8727266219552781E-4</v>
      </c>
      <c r="K395" s="153" t="e">
        <f t="shared" si="21"/>
        <v>#DIV/0!</v>
      </c>
    </row>
    <row r="396" spans="1:60" s="2" customFormat="1" ht="30">
      <c r="A396" s="105">
        <v>86915</v>
      </c>
      <c r="B396" s="12" t="s">
        <v>252</v>
      </c>
      <c r="C396" s="16" t="s">
        <v>151</v>
      </c>
      <c r="D396" s="161"/>
      <c r="E396" s="74">
        <v>30</v>
      </c>
      <c r="F396" s="27">
        <f t="shared" si="19"/>
        <v>0</v>
      </c>
      <c r="G396" s="259" t="e">
        <f t="shared" si="20"/>
        <v>#DIV/0!</v>
      </c>
      <c r="H396" s="260">
        <v>5.4961359061441871E-4</v>
      </c>
      <c r="I396" s="259">
        <v>6.1068176734935416E-4</v>
      </c>
      <c r="J396" s="261">
        <v>6.7174994408428961E-4</v>
      </c>
      <c r="K396" s="153" t="e">
        <f t="shared" si="21"/>
        <v>#DIV/0!</v>
      </c>
    </row>
    <row r="397" spans="1:60" s="4" customFormat="1" ht="30">
      <c r="A397" s="105">
        <v>86911</v>
      </c>
      <c r="B397" s="12" t="s">
        <v>253</v>
      </c>
      <c r="C397" s="16" t="s">
        <v>151</v>
      </c>
      <c r="D397" s="161"/>
      <c r="E397" s="74">
        <v>30</v>
      </c>
      <c r="F397" s="27">
        <f t="shared" si="19"/>
        <v>0</v>
      </c>
      <c r="G397" s="259" t="e">
        <f t="shared" si="20"/>
        <v>#DIV/0!</v>
      </c>
      <c r="H397" s="260">
        <v>3.3748271634592529E-4</v>
      </c>
      <c r="I397" s="259">
        <v>3.7498079593991697E-4</v>
      </c>
      <c r="J397" s="261">
        <v>4.124788755339087E-4</v>
      </c>
      <c r="K397" s="153" t="e">
        <f t="shared" si="21"/>
        <v>#DIV/0!</v>
      </c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</row>
    <row r="398" spans="1:60" s="2" customFormat="1" ht="30">
      <c r="A398" s="105">
        <v>86910</v>
      </c>
      <c r="B398" s="12" t="s">
        <v>254</v>
      </c>
      <c r="C398" s="16" t="s">
        <v>151</v>
      </c>
      <c r="D398" s="161"/>
      <c r="E398" s="74">
        <v>30</v>
      </c>
      <c r="F398" s="27">
        <f t="shared" si="19"/>
        <v>0</v>
      </c>
      <c r="G398" s="259" t="e">
        <f t="shared" si="20"/>
        <v>#DIV/0!</v>
      </c>
      <c r="H398" s="260">
        <v>4.9165647525215722E-4</v>
      </c>
      <c r="I398" s="259">
        <v>5.4628497250239693E-4</v>
      </c>
      <c r="J398" s="261">
        <v>6.0091346975263665E-4</v>
      </c>
      <c r="K398" s="153" t="e">
        <f t="shared" si="21"/>
        <v>#DIV/0!</v>
      </c>
    </row>
    <row r="399" spans="1:60" s="4" customFormat="1">
      <c r="A399" s="105">
        <v>86916</v>
      </c>
      <c r="B399" s="12" t="s">
        <v>255</v>
      </c>
      <c r="C399" s="16" t="s">
        <v>151</v>
      </c>
      <c r="D399" s="161"/>
      <c r="E399" s="74">
        <v>30</v>
      </c>
      <c r="F399" s="27">
        <f t="shared" si="19"/>
        <v>0</v>
      </c>
      <c r="G399" s="259" t="e">
        <f t="shared" si="20"/>
        <v>#DIV/0!</v>
      </c>
      <c r="H399" s="260">
        <v>8.9206965402183541E-5</v>
      </c>
      <c r="I399" s="259">
        <v>9.9118850446870596E-5</v>
      </c>
      <c r="J399" s="261">
        <v>1.0903073549155766E-4</v>
      </c>
      <c r="K399" s="153" t="e">
        <f t="shared" si="21"/>
        <v>#DIV/0!</v>
      </c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</row>
    <row r="400" spans="1:60" s="2" customFormat="1" ht="30">
      <c r="A400" s="111">
        <v>86909</v>
      </c>
      <c r="B400" s="17" t="s">
        <v>256</v>
      </c>
      <c r="C400" s="54" t="s">
        <v>40</v>
      </c>
      <c r="D400" s="161"/>
      <c r="E400" s="74">
        <v>10</v>
      </c>
      <c r="F400" s="27">
        <f t="shared" si="19"/>
        <v>0</v>
      </c>
      <c r="G400" s="259" t="e">
        <f t="shared" si="20"/>
        <v>#DIV/0!</v>
      </c>
      <c r="H400" s="260">
        <v>1.6687472134935825E-4</v>
      </c>
      <c r="I400" s="259">
        <v>1.8541635705484249E-4</v>
      </c>
      <c r="J400" s="261">
        <v>2.0395799276032677E-4</v>
      </c>
      <c r="K400" s="153" t="e">
        <f t="shared" si="21"/>
        <v>#DIV/0!</v>
      </c>
    </row>
    <row r="401" spans="1:60" s="2" customFormat="1">
      <c r="A401" s="111">
        <v>86914</v>
      </c>
      <c r="B401" s="17" t="s">
        <v>257</v>
      </c>
      <c r="C401" s="54" t="s">
        <v>40</v>
      </c>
      <c r="D401" s="161"/>
      <c r="E401" s="74">
        <v>20</v>
      </c>
      <c r="F401" s="27">
        <f t="shared" si="19"/>
        <v>0</v>
      </c>
      <c r="G401" s="259" t="e">
        <f t="shared" si="20"/>
        <v>#DIV/0!</v>
      </c>
      <c r="H401" s="260">
        <v>2.5302719013109827E-4</v>
      </c>
      <c r="I401" s="259">
        <v>2.8114132236788694E-4</v>
      </c>
      <c r="J401" s="261">
        <v>3.0925545460467566E-4</v>
      </c>
      <c r="K401" s="153" t="e">
        <f t="shared" si="21"/>
        <v>#DIV/0!</v>
      </c>
    </row>
    <row r="402" spans="1:60" s="2" customFormat="1">
      <c r="A402" s="105">
        <v>36796</v>
      </c>
      <c r="B402" s="15" t="s">
        <v>371</v>
      </c>
      <c r="C402" s="53" t="s">
        <v>40</v>
      </c>
      <c r="D402" s="161"/>
      <c r="E402" s="77">
        <v>40</v>
      </c>
      <c r="F402" s="27">
        <f t="shared" si="19"/>
        <v>0</v>
      </c>
      <c r="G402" s="259" t="e">
        <f t="shared" si="20"/>
        <v>#DIV/0!</v>
      </c>
      <c r="H402" s="260">
        <v>7.4957869201858175E-4</v>
      </c>
      <c r="I402" s="259">
        <v>8.3286521335397968E-4</v>
      </c>
      <c r="J402" s="261">
        <v>9.1615173468937773E-4</v>
      </c>
      <c r="K402" s="153" t="e">
        <f t="shared" si="21"/>
        <v>#DIV/0!</v>
      </c>
    </row>
    <row r="403" spans="1:60" s="4" customFormat="1">
      <c r="A403" s="105">
        <v>13415</v>
      </c>
      <c r="B403" s="15" t="s">
        <v>372</v>
      </c>
      <c r="C403" s="53" t="s">
        <v>40</v>
      </c>
      <c r="D403" s="161"/>
      <c r="E403" s="77">
        <v>40</v>
      </c>
      <c r="F403" s="27">
        <f t="shared" si="19"/>
        <v>0</v>
      </c>
      <c r="G403" s="259" t="e">
        <f t="shared" si="20"/>
        <v>#DIV/0!</v>
      </c>
      <c r="H403" s="260">
        <v>3.6497318592991685E-4</v>
      </c>
      <c r="I403" s="259">
        <v>4.0552576214435203E-4</v>
      </c>
      <c r="J403" s="261">
        <v>4.4607833835878726E-4</v>
      </c>
      <c r="K403" s="153" t="e">
        <f t="shared" si="21"/>
        <v>#DIV/0!</v>
      </c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</row>
    <row r="404" spans="1:60" s="2" customFormat="1">
      <c r="A404" s="205"/>
      <c r="B404" s="213" t="s">
        <v>258</v>
      </c>
      <c r="C404" s="211"/>
      <c r="D404" s="171"/>
      <c r="E404" s="212"/>
      <c r="F404" s="212"/>
      <c r="G404" s="212"/>
      <c r="H404" s="212"/>
      <c r="I404" s="212"/>
      <c r="J404" s="212"/>
      <c r="K404" s="177"/>
    </row>
    <row r="405" spans="1:60" s="4" customFormat="1">
      <c r="A405" s="105">
        <v>86883</v>
      </c>
      <c r="B405" s="12" t="s">
        <v>259</v>
      </c>
      <c r="C405" s="16" t="s">
        <v>151</v>
      </c>
      <c r="D405" s="161"/>
      <c r="E405" s="74">
        <v>150</v>
      </c>
      <c r="F405" s="27">
        <f t="shared" si="19"/>
        <v>0</v>
      </c>
      <c r="G405" s="259" t="e">
        <f t="shared" si="20"/>
        <v>#DIV/0!</v>
      </c>
      <c r="H405" s="260">
        <v>2.3770249341143726E-4</v>
      </c>
      <c r="I405" s="259">
        <v>2.641138815682636E-4</v>
      </c>
      <c r="J405" s="261">
        <v>2.9052526972509E-4</v>
      </c>
      <c r="K405" s="153" t="e">
        <f t="shared" si="21"/>
        <v>#DIV/0!</v>
      </c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</row>
    <row r="406" spans="1:60" s="2" customFormat="1" ht="30">
      <c r="A406" s="105">
        <v>86878</v>
      </c>
      <c r="B406" s="12" t="s">
        <v>260</v>
      </c>
      <c r="C406" s="16" t="s">
        <v>151</v>
      </c>
      <c r="D406" s="161"/>
      <c r="E406" s="74">
        <v>20</v>
      </c>
      <c r="F406" s="27">
        <f t="shared" si="19"/>
        <v>0</v>
      </c>
      <c r="G406" s="259" t="e">
        <f t="shared" si="20"/>
        <v>#DIV/0!</v>
      </c>
      <c r="H406" s="260">
        <v>2.1493735620608048E-4</v>
      </c>
      <c r="I406" s="259">
        <v>2.3881928467342275E-4</v>
      </c>
      <c r="J406" s="261">
        <v>2.6270121314076502E-4</v>
      </c>
      <c r="K406" s="153" t="e">
        <f t="shared" si="21"/>
        <v>#DIV/0!</v>
      </c>
    </row>
    <row r="407" spans="1:60" s="2" customFormat="1" ht="30">
      <c r="A407" s="105">
        <v>86879</v>
      </c>
      <c r="B407" s="12" t="s">
        <v>261</v>
      </c>
      <c r="C407" s="16" t="s">
        <v>151</v>
      </c>
      <c r="D407" s="161"/>
      <c r="E407" s="74">
        <v>40</v>
      </c>
      <c r="F407" s="27">
        <f t="shared" si="19"/>
        <v>0</v>
      </c>
      <c r="G407" s="259" t="e">
        <f t="shared" si="20"/>
        <v>#DIV/0!</v>
      </c>
      <c r="H407" s="260">
        <v>5.210919020859185E-5</v>
      </c>
      <c r="I407" s="259">
        <v>5.7899100231768722E-5</v>
      </c>
      <c r="J407" s="261">
        <v>6.3689010254945594E-5</v>
      </c>
      <c r="K407" s="153" t="e">
        <f t="shared" si="21"/>
        <v>#DIV/0!</v>
      </c>
    </row>
    <row r="408" spans="1:60" s="2" customFormat="1">
      <c r="A408" s="205"/>
      <c r="B408" s="213" t="s">
        <v>266</v>
      </c>
      <c r="C408" s="211"/>
      <c r="D408" s="171"/>
      <c r="E408" s="212"/>
      <c r="F408" s="212"/>
      <c r="G408" s="212"/>
      <c r="H408" s="212"/>
      <c r="I408" s="212"/>
      <c r="J408" s="212"/>
      <c r="K408" s="177"/>
    </row>
    <row r="409" spans="1:60" s="4" customFormat="1" ht="30">
      <c r="A409" s="105">
        <v>89351</v>
      </c>
      <c r="B409" s="12" t="s">
        <v>613</v>
      </c>
      <c r="C409" s="16" t="s">
        <v>151</v>
      </c>
      <c r="D409" s="161"/>
      <c r="E409" s="74">
        <v>20</v>
      </c>
      <c r="F409" s="27">
        <f t="shared" si="19"/>
        <v>0</v>
      </c>
      <c r="G409" s="259" t="e">
        <f t="shared" si="20"/>
        <v>#DIV/0!</v>
      </c>
      <c r="H409" s="260">
        <v>9.9597475273435803E-5</v>
      </c>
      <c r="I409" s="259">
        <v>1.1066386141492867E-4</v>
      </c>
      <c r="J409" s="261">
        <v>1.2173024755642154E-4</v>
      </c>
      <c r="K409" s="153" t="e">
        <f t="shared" si="21"/>
        <v>#DIV/0!</v>
      </c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</row>
    <row r="410" spans="1:60" s="2" customFormat="1" ht="30">
      <c r="A410" s="105">
        <v>89353</v>
      </c>
      <c r="B410" s="12" t="s">
        <v>614</v>
      </c>
      <c r="C410" s="16" t="s">
        <v>151</v>
      </c>
      <c r="D410" s="161"/>
      <c r="E410" s="74">
        <v>20</v>
      </c>
      <c r="F410" s="27">
        <f t="shared" si="19"/>
        <v>0</v>
      </c>
      <c r="G410" s="259" t="e">
        <f t="shared" si="20"/>
        <v>#DIV/0!</v>
      </c>
      <c r="H410" s="260">
        <v>1.2014353373744474E-4</v>
      </c>
      <c r="I410" s="259">
        <v>1.3349281526382748E-4</v>
      </c>
      <c r="J410" s="261">
        <v>1.4684209679021023E-4</v>
      </c>
      <c r="K410" s="153" t="e">
        <f t="shared" si="21"/>
        <v>#DIV/0!</v>
      </c>
    </row>
    <row r="411" spans="1:60" s="2" customFormat="1">
      <c r="A411" s="105">
        <v>90371</v>
      </c>
      <c r="B411" s="12" t="s">
        <v>267</v>
      </c>
      <c r="C411" s="16" t="s">
        <v>151</v>
      </c>
      <c r="D411" s="161"/>
      <c r="E411" s="74">
        <v>20</v>
      </c>
      <c r="F411" s="27">
        <f t="shared" si="19"/>
        <v>0</v>
      </c>
      <c r="G411" s="259" t="e">
        <f t="shared" si="20"/>
        <v>#DIV/0!</v>
      </c>
      <c r="H411" s="260">
        <v>9.2235355213905287E-5</v>
      </c>
      <c r="I411" s="259">
        <v>1.0248372801545032E-4</v>
      </c>
      <c r="J411" s="261">
        <v>1.1273210081699537E-4</v>
      </c>
      <c r="K411" s="153" t="e">
        <f t="shared" si="21"/>
        <v>#DIV/0!</v>
      </c>
    </row>
    <row r="412" spans="1:60" s="4" customFormat="1" ht="30">
      <c r="A412" s="105">
        <v>94489</v>
      </c>
      <c r="B412" s="12" t="s">
        <v>268</v>
      </c>
      <c r="C412" s="16" t="s">
        <v>151</v>
      </c>
      <c r="D412" s="161"/>
      <c r="E412" s="74">
        <v>20</v>
      </c>
      <c r="F412" s="27">
        <f t="shared" si="19"/>
        <v>0</v>
      </c>
      <c r="G412" s="259" t="e">
        <f t="shared" si="20"/>
        <v>#DIV/0!</v>
      </c>
      <c r="H412" s="260">
        <v>9.283581181450531E-5</v>
      </c>
      <c r="I412" s="259">
        <v>1.03150902016117E-4</v>
      </c>
      <c r="J412" s="261">
        <v>1.1346599221772871E-4</v>
      </c>
      <c r="K412" s="153" t="e">
        <f t="shared" si="21"/>
        <v>#DIV/0!</v>
      </c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</row>
    <row r="413" spans="1:60" s="4" customFormat="1" ht="30">
      <c r="A413" s="105">
        <v>94492</v>
      </c>
      <c r="B413" s="12" t="s">
        <v>558</v>
      </c>
      <c r="C413" s="16" t="s">
        <v>151</v>
      </c>
      <c r="D413" s="161"/>
      <c r="E413" s="74">
        <v>20</v>
      </c>
      <c r="F413" s="27">
        <f t="shared" si="19"/>
        <v>0</v>
      </c>
      <c r="G413" s="259" t="e">
        <f t="shared" si="20"/>
        <v>#DIV/0!</v>
      </c>
      <c r="H413" s="260">
        <v>1.9326870496703678E-4</v>
      </c>
      <c r="I413" s="259">
        <v>2.1474300551892976E-4</v>
      </c>
      <c r="J413" s="261">
        <v>2.3621730607082276E-4</v>
      </c>
      <c r="K413" s="153" t="e">
        <f t="shared" si="21"/>
        <v>#DIV/0!</v>
      </c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</row>
    <row r="414" spans="1:60" s="2" customFormat="1" ht="30">
      <c r="A414" s="105">
        <v>94497</v>
      </c>
      <c r="B414" s="12" t="s">
        <v>269</v>
      </c>
      <c r="C414" s="16" t="s">
        <v>151</v>
      </c>
      <c r="D414" s="161"/>
      <c r="E414" s="74">
        <v>10</v>
      </c>
      <c r="F414" s="27">
        <f t="shared" si="19"/>
        <v>0</v>
      </c>
      <c r="G414" s="259" t="e">
        <f t="shared" si="20"/>
        <v>#DIV/0!</v>
      </c>
      <c r="H414" s="260">
        <v>1.6038717938200603E-4</v>
      </c>
      <c r="I414" s="259">
        <v>1.7820797709111781E-4</v>
      </c>
      <c r="J414" s="261">
        <v>1.9602877480022962E-4</v>
      </c>
      <c r="K414" s="153" t="e">
        <f t="shared" si="21"/>
        <v>#DIV/0!</v>
      </c>
    </row>
    <row r="415" spans="1:60" s="2" customFormat="1">
      <c r="A415" s="105" t="s">
        <v>696</v>
      </c>
      <c r="B415" s="12" t="s">
        <v>602</v>
      </c>
      <c r="C415" s="16" t="s">
        <v>151</v>
      </c>
      <c r="D415" s="161"/>
      <c r="E415" s="74">
        <v>10</v>
      </c>
      <c r="F415" s="27">
        <f t="shared" si="19"/>
        <v>0</v>
      </c>
      <c r="G415" s="259" t="e">
        <f t="shared" si="20"/>
        <v>#DIV/0!</v>
      </c>
      <c r="H415" s="260">
        <v>5.7204683688171516E-5</v>
      </c>
      <c r="I415" s="259">
        <v>6.3560759653523904E-5</v>
      </c>
      <c r="J415" s="261">
        <v>6.9916835618876299E-5</v>
      </c>
      <c r="K415" s="153" t="e">
        <f t="shared" si="21"/>
        <v>#DIV/0!</v>
      </c>
    </row>
    <row r="416" spans="1:60" s="2" customFormat="1">
      <c r="A416" s="105" t="s">
        <v>697</v>
      </c>
      <c r="B416" s="12" t="s">
        <v>603</v>
      </c>
      <c r="C416" s="16" t="s">
        <v>151</v>
      </c>
      <c r="D416" s="161"/>
      <c r="E416" s="74">
        <v>5</v>
      </c>
      <c r="F416" s="27">
        <f t="shared" si="19"/>
        <v>0</v>
      </c>
      <c r="G416" s="259" t="e">
        <f t="shared" si="20"/>
        <v>#DIV/0!</v>
      </c>
      <c r="H416" s="260">
        <v>9.8329592779537126E-5</v>
      </c>
      <c r="I416" s="259">
        <v>1.0925510308837458E-4</v>
      </c>
      <c r="J416" s="261">
        <v>1.2018061339721206E-4</v>
      </c>
      <c r="K416" s="153" t="e">
        <f t="shared" si="21"/>
        <v>#DIV/0!</v>
      </c>
    </row>
    <row r="417" spans="1:60" s="2" customFormat="1">
      <c r="A417" s="105">
        <v>99632</v>
      </c>
      <c r="B417" s="12" t="s">
        <v>270</v>
      </c>
      <c r="C417" s="16" t="s">
        <v>151</v>
      </c>
      <c r="D417" s="161"/>
      <c r="E417" s="74">
        <v>3</v>
      </c>
      <c r="F417" s="27">
        <f t="shared" si="19"/>
        <v>0</v>
      </c>
      <c r="G417" s="259" t="e">
        <f t="shared" si="20"/>
        <v>#DIV/0!</v>
      </c>
      <c r="H417" s="260">
        <v>8.5506325265876967E-5</v>
      </c>
      <c r="I417" s="259">
        <v>9.5007028073196634E-5</v>
      </c>
      <c r="J417" s="261">
        <v>1.045077308805163E-4</v>
      </c>
      <c r="K417" s="153" t="e">
        <f t="shared" si="21"/>
        <v>#DIV/0!</v>
      </c>
    </row>
    <row r="418" spans="1:60" s="2" customFormat="1">
      <c r="A418" s="105">
        <v>99631</v>
      </c>
      <c r="B418" s="12" t="s">
        <v>271</v>
      </c>
      <c r="C418" s="16" t="s">
        <v>151</v>
      </c>
      <c r="D418" s="161"/>
      <c r="E418" s="74">
        <v>5</v>
      </c>
      <c r="F418" s="27">
        <f t="shared" si="19"/>
        <v>0</v>
      </c>
      <c r="G418" s="259" t="e">
        <f t="shared" si="20"/>
        <v>#DIV/0!</v>
      </c>
      <c r="H418" s="260">
        <v>9.8931751651031474E-5</v>
      </c>
      <c r="I418" s="259">
        <v>1.0992416850114607E-4</v>
      </c>
      <c r="J418" s="261">
        <v>1.2091658535126069E-4</v>
      </c>
      <c r="K418" s="153" t="e">
        <f t="shared" si="21"/>
        <v>#DIV/0!</v>
      </c>
    </row>
    <row r="419" spans="1:60" s="2" customFormat="1">
      <c r="A419" s="105">
        <v>99629</v>
      </c>
      <c r="B419" s="12" t="s">
        <v>272</v>
      </c>
      <c r="C419" s="16" t="s">
        <v>151</v>
      </c>
      <c r="D419" s="161"/>
      <c r="E419" s="74">
        <v>5</v>
      </c>
      <c r="F419" s="27">
        <f t="shared" si="19"/>
        <v>0</v>
      </c>
      <c r="G419" s="259" t="e">
        <f t="shared" si="20"/>
        <v>#DIV/0!</v>
      </c>
      <c r="H419" s="260">
        <v>5.7115170780985373E-5</v>
      </c>
      <c r="I419" s="259">
        <v>6.3461300867761526E-5</v>
      </c>
      <c r="J419" s="261">
        <v>6.9807430954537685E-5</v>
      </c>
      <c r="K419" s="153" t="e">
        <f t="shared" si="21"/>
        <v>#DIV/0!</v>
      </c>
    </row>
    <row r="420" spans="1:60" s="2" customFormat="1" ht="45">
      <c r="A420" s="105">
        <v>94794</v>
      </c>
      <c r="B420" s="12" t="s">
        <v>273</v>
      </c>
      <c r="C420" s="16" t="s">
        <v>151</v>
      </c>
      <c r="D420" s="161"/>
      <c r="E420" s="74">
        <v>10</v>
      </c>
      <c r="F420" s="27">
        <f t="shared" si="19"/>
        <v>0</v>
      </c>
      <c r="G420" s="259" t="e">
        <f t="shared" si="20"/>
        <v>#DIV/0!</v>
      </c>
      <c r="H420" s="260">
        <v>2.5283138906568523E-4</v>
      </c>
      <c r="I420" s="259">
        <v>2.8092376562853912E-4</v>
      </c>
      <c r="J420" s="261">
        <v>3.0901614219139306E-4</v>
      </c>
      <c r="K420" s="153" t="e">
        <f t="shared" si="21"/>
        <v>#DIV/0!</v>
      </c>
    </row>
    <row r="421" spans="1:60" s="2" customFormat="1" ht="30">
      <c r="A421" s="105">
        <v>95253</v>
      </c>
      <c r="B421" s="12" t="s">
        <v>274</v>
      </c>
      <c r="C421" s="16" t="s">
        <v>151</v>
      </c>
      <c r="D421" s="161"/>
      <c r="E421" s="74">
        <v>5</v>
      </c>
      <c r="F421" s="27">
        <f t="shared" si="19"/>
        <v>0</v>
      </c>
      <c r="G421" s="259" t="e">
        <f t="shared" si="20"/>
        <v>#DIV/0!</v>
      </c>
      <c r="H421" s="260">
        <v>1.7167837415415832E-4</v>
      </c>
      <c r="I421" s="259">
        <v>1.9075374906017591E-4</v>
      </c>
      <c r="J421" s="261">
        <v>2.0982912396619351E-4</v>
      </c>
      <c r="K421" s="153" t="e">
        <f t="shared" si="21"/>
        <v>#DIV/0!</v>
      </c>
    </row>
    <row r="422" spans="1:60" s="2" customFormat="1" ht="30">
      <c r="A422" s="105">
        <v>95252</v>
      </c>
      <c r="B422" s="12" t="s">
        <v>275</v>
      </c>
      <c r="C422" s="16" t="s">
        <v>151</v>
      </c>
      <c r="D422" s="161"/>
      <c r="E422" s="74">
        <v>10</v>
      </c>
      <c r="F422" s="27">
        <f t="shared" si="19"/>
        <v>0</v>
      </c>
      <c r="G422" s="259" t="e">
        <f t="shared" si="20"/>
        <v>#DIV/0!</v>
      </c>
      <c r="H422" s="260">
        <v>2.2586305565612839E-4</v>
      </c>
      <c r="I422" s="259">
        <v>2.5095895072903154E-4</v>
      </c>
      <c r="J422" s="261">
        <v>2.760548458019347E-4</v>
      </c>
      <c r="K422" s="153" t="e">
        <f t="shared" si="21"/>
        <v>#DIV/0!</v>
      </c>
    </row>
    <row r="423" spans="1:60" s="2" customFormat="1" ht="30">
      <c r="A423" s="105">
        <v>95249</v>
      </c>
      <c r="B423" s="12" t="s">
        <v>276</v>
      </c>
      <c r="C423" s="16" t="s">
        <v>151</v>
      </c>
      <c r="D423" s="161"/>
      <c r="E423" s="74">
        <v>5</v>
      </c>
      <c r="F423" s="27">
        <f t="shared" si="19"/>
        <v>0</v>
      </c>
      <c r="G423" s="259" t="e">
        <f t="shared" si="20"/>
        <v>#DIV/0!</v>
      </c>
      <c r="H423" s="260">
        <v>4.6652867185748306E-5</v>
      </c>
      <c r="I423" s="259">
        <v>5.1836519095275895E-5</v>
      </c>
      <c r="J423" s="261">
        <v>5.7020171004803491E-5</v>
      </c>
      <c r="K423" s="153" t="e">
        <f t="shared" si="21"/>
        <v>#DIV/0!</v>
      </c>
    </row>
    <row r="424" spans="1:60" s="2" customFormat="1" ht="30">
      <c r="A424" s="105">
        <v>99635</v>
      </c>
      <c r="B424" s="12" t="s">
        <v>277</v>
      </c>
      <c r="C424" s="16" t="s">
        <v>151</v>
      </c>
      <c r="D424" s="161"/>
      <c r="E424" s="74">
        <v>15</v>
      </c>
      <c r="F424" s="27">
        <f t="shared" si="19"/>
        <v>0</v>
      </c>
      <c r="G424" s="259" t="e">
        <f t="shared" si="20"/>
        <v>#DIV/0!</v>
      </c>
      <c r="H424" s="260">
        <v>7.2317165499654224E-4</v>
      </c>
      <c r="I424" s="259">
        <v>8.0352406110726911E-4</v>
      </c>
      <c r="J424" s="261">
        <v>8.8387646721799608E-4</v>
      </c>
      <c r="K424" s="153" t="e">
        <f t="shared" si="21"/>
        <v>#DIV/0!</v>
      </c>
    </row>
    <row r="425" spans="1:60" s="4" customFormat="1" ht="30">
      <c r="A425" s="105">
        <v>86877</v>
      </c>
      <c r="B425" s="12" t="s">
        <v>278</v>
      </c>
      <c r="C425" s="16" t="s">
        <v>151</v>
      </c>
      <c r="D425" s="161"/>
      <c r="E425" s="74">
        <v>20</v>
      </c>
      <c r="F425" s="27">
        <f t="shared" si="19"/>
        <v>0</v>
      </c>
      <c r="G425" s="259" t="e">
        <f t="shared" si="20"/>
        <v>#DIV/0!</v>
      </c>
      <c r="H425" s="260">
        <v>1.9940380501664554E-4</v>
      </c>
      <c r="I425" s="259">
        <v>2.2155978335182836E-4</v>
      </c>
      <c r="J425" s="261">
        <v>2.4371576168701121E-4</v>
      </c>
      <c r="K425" s="153" t="e">
        <f t="shared" si="21"/>
        <v>#DIV/0!</v>
      </c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</row>
    <row r="426" spans="1:60" s="34" customFormat="1" ht="30">
      <c r="A426" s="105">
        <v>89985</v>
      </c>
      <c r="B426" s="12" t="s">
        <v>279</v>
      </c>
      <c r="C426" s="16" t="s">
        <v>151</v>
      </c>
      <c r="D426" s="161"/>
      <c r="E426" s="74">
        <v>30</v>
      </c>
      <c r="F426" s="27">
        <f t="shared" si="19"/>
        <v>0</v>
      </c>
      <c r="G426" s="259" t="e">
        <f t="shared" si="20"/>
        <v>#DIV/0!</v>
      </c>
      <c r="H426" s="260">
        <v>4.068354537152259E-4</v>
      </c>
      <c r="I426" s="259">
        <v>4.5203939301691768E-4</v>
      </c>
      <c r="J426" s="261">
        <v>4.9724333231860945E-4</v>
      </c>
      <c r="K426" s="153" t="e">
        <f t="shared" si="21"/>
        <v>#DIV/0!</v>
      </c>
    </row>
    <row r="427" spans="1:60" s="4" customFormat="1" ht="30">
      <c r="A427" s="105">
        <v>89987</v>
      </c>
      <c r="B427" s="12" t="s">
        <v>280</v>
      </c>
      <c r="C427" s="16" t="s">
        <v>151</v>
      </c>
      <c r="D427" s="161"/>
      <c r="E427" s="74">
        <v>10</v>
      </c>
      <c r="F427" s="27">
        <f t="shared" si="19"/>
        <v>0</v>
      </c>
      <c r="G427" s="259" t="e">
        <f t="shared" si="20"/>
        <v>#DIV/0!</v>
      </c>
      <c r="H427" s="260">
        <v>1.4280424370791454E-4</v>
      </c>
      <c r="I427" s="259">
        <v>1.5867138189768282E-4</v>
      </c>
      <c r="J427" s="261">
        <v>1.7453852008745112E-4</v>
      </c>
      <c r="K427" s="153" t="e">
        <f t="shared" si="21"/>
        <v>#DIV/0!</v>
      </c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</row>
    <row r="428" spans="1:60" s="4" customFormat="1">
      <c r="A428" s="214"/>
      <c r="B428" s="215" t="s">
        <v>281</v>
      </c>
      <c r="C428" s="216"/>
      <c r="D428" s="171"/>
      <c r="E428" s="217"/>
      <c r="F428" s="217"/>
      <c r="G428" s="217"/>
      <c r="H428" s="217"/>
      <c r="I428" s="217"/>
      <c r="J428" s="217"/>
      <c r="K428" s="218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</row>
    <row r="429" spans="1:60" s="118" customFormat="1">
      <c r="A429" s="105" t="s">
        <v>698</v>
      </c>
      <c r="B429" s="15" t="s">
        <v>282</v>
      </c>
      <c r="C429" s="53" t="s">
        <v>40</v>
      </c>
      <c r="D429" s="161"/>
      <c r="E429" s="75">
        <v>50</v>
      </c>
      <c r="F429" s="27">
        <f t="shared" si="19"/>
        <v>0</v>
      </c>
      <c r="G429" s="259" t="e">
        <f t="shared" si="20"/>
        <v>#DIV/0!</v>
      </c>
      <c r="H429" s="260">
        <v>4.5400542609659941E-5</v>
      </c>
      <c r="I429" s="259">
        <v>5.0445047344066597E-5</v>
      </c>
      <c r="J429" s="261">
        <v>5.5489552078473259E-5</v>
      </c>
      <c r="K429" s="153" t="e">
        <f t="shared" si="21"/>
        <v>#DIV/0!</v>
      </c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spans="1:60" s="4" customFormat="1" ht="30">
      <c r="A430" s="105">
        <v>1746</v>
      </c>
      <c r="B430" s="15" t="s">
        <v>283</v>
      </c>
      <c r="C430" s="53" t="s">
        <v>40</v>
      </c>
      <c r="D430" s="161"/>
      <c r="E430" s="75">
        <v>10</v>
      </c>
      <c r="F430" s="27">
        <f t="shared" si="19"/>
        <v>0</v>
      </c>
      <c r="G430" s="259" t="e">
        <f t="shared" si="20"/>
        <v>#DIV/0!</v>
      </c>
      <c r="H430" s="260">
        <v>3.4983123687130799E-4</v>
      </c>
      <c r="I430" s="259">
        <v>3.8870137430145331E-4</v>
      </c>
      <c r="J430" s="261">
        <v>4.2757151173159868E-4</v>
      </c>
      <c r="K430" s="153" t="e">
        <f t="shared" si="21"/>
        <v>#DIV/0!</v>
      </c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</row>
    <row r="431" spans="1:60" s="2" customFormat="1">
      <c r="A431" s="91" t="s">
        <v>615</v>
      </c>
      <c r="B431" s="15" t="s">
        <v>284</v>
      </c>
      <c r="C431" s="53" t="s">
        <v>40</v>
      </c>
      <c r="D431" s="161"/>
      <c r="E431" s="75">
        <v>40</v>
      </c>
      <c r="F431" s="27">
        <f t="shared" si="19"/>
        <v>0</v>
      </c>
      <c r="G431" s="259" t="e">
        <f t="shared" si="20"/>
        <v>#DIV/0!</v>
      </c>
      <c r="H431" s="260">
        <v>9.2940239049392275E-5</v>
      </c>
      <c r="I431" s="259">
        <v>1.0326693227710252E-4</v>
      </c>
      <c r="J431" s="261">
        <v>1.1359362550481278E-4</v>
      </c>
      <c r="K431" s="153" t="e">
        <f t="shared" si="21"/>
        <v>#DIV/0!</v>
      </c>
    </row>
    <row r="432" spans="1:60" s="2" customFormat="1">
      <c r="A432" s="105">
        <v>6149</v>
      </c>
      <c r="B432" s="15" t="s">
        <v>285</v>
      </c>
      <c r="C432" s="53" t="s">
        <v>40</v>
      </c>
      <c r="D432" s="161"/>
      <c r="E432" s="75">
        <v>40</v>
      </c>
      <c r="F432" s="27">
        <f t="shared" si="19"/>
        <v>0</v>
      </c>
      <c r="G432" s="259" t="e">
        <f t="shared" si="20"/>
        <v>#DIV/0!</v>
      </c>
      <c r="H432" s="260">
        <v>6.1455427730974541E-5</v>
      </c>
      <c r="I432" s="259">
        <v>6.8283808589971709E-5</v>
      </c>
      <c r="J432" s="261">
        <v>7.5112189448968891E-5</v>
      </c>
      <c r="K432" s="153" t="e">
        <f t="shared" si="21"/>
        <v>#DIV/0!</v>
      </c>
    </row>
    <row r="433" spans="1:60" s="4" customFormat="1">
      <c r="A433" s="105">
        <v>6157</v>
      </c>
      <c r="B433" s="15" t="s">
        <v>286</v>
      </c>
      <c r="C433" s="53" t="s">
        <v>40</v>
      </c>
      <c r="D433" s="161"/>
      <c r="E433" s="75">
        <v>15</v>
      </c>
      <c r="F433" s="27">
        <f t="shared" si="19"/>
        <v>0</v>
      </c>
      <c r="G433" s="259" t="e">
        <f t="shared" si="20"/>
        <v>#DIV/0!</v>
      </c>
      <c r="H433" s="260">
        <v>1.4786896459993197E-4</v>
      </c>
      <c r="I433" s="259">
        <v>1.6429884955547995E-4</v>
      </c>
      <c r="J433" s="261">
        <v>1.8072873451102796E-4</v>
      </c>
      <c r="K433" s="153" t="e">
        <f t="shared" si="21"/>
        <v>#DIV/0!</v>
      </c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</row>
    <row r="434" spans="1:60" s="2" customFormat="1" ht="30">
      <c r="A434" s="105">
        <v>6155</v>
      </c>
      <c r="B434" s="15" t="s">
        <v>287</v>
      </c>
      <c r="C434" s="53" t="s">
        <v>40</v>
      </c>
      <c r="D434" s="161"/>
      <c r="E434" s="75">
        <v>20</v>
      </c>
      <c r="F434" s="27">
        <f t="shared" si="19"/>
        <v>0</v>
      </c>
      <c r="G434" s="259" t="e">
        <f t="shared" si="20"/>
        <v>#DIV/0!</v>
      </c>
      <c r="H434" s="260">
        <v>5.5268114063922316E-5</v>
      </c>
      <c r="I434" s="259">
        <v>6.1409015626580346E-5</v>
      </c>
      <c r="J434" s="261">
        <v>6.754991718923839E-5</v>
      </c>
      <c r="K434" s="153" t="e">
        <f t="shared" si="21"/>
        <v>#DIV/0!</v>
      </c>
    </row>
    <row r="435" spans="1:60" s="2" customFormat="1">
      <c r="A435" s="219"/>
      <c r="B435" s="220" t="s">
        <v>303</v>
      </c>
      <c r="C435" s="220"/>
      <c r="D435" s="171"/>
      <c r="E435" s="212"/>
      <c r="F435" s="212"/>
      <c r="G435" s="212"/>
      <c r="H435" s="212"/>
      <c r="I435" s="212"/>
      <c r="J435" s="212"/>
      <c r="K435" s="177"/>
    </row>
    <row r="436" spans="1:60" s="4" customFormat="1">
      <c r="A436" s="111">
        <v>102137</v>
      </c>
      <c r="B436" s="17" t="s">
        <v>304</v>
      </c>
      <c r="C436" s="54" t="s">
        <v>40</v>
      </c>
      <c r="D436" s="161"/>
      <c r="E436" s="74">
        <v>50</v>
      </c>
      <c r="F436" s="27">
        <f t="shared" si="19"/>
        <v>0</v>
      </c>
      <c r="G436" s="259" t="e">
        <f t="shared" si="20"/>
        <v>#DIV/0!</v>
      </c>
      <c r="H436" s="260">
        <v>5.4426169482646219E-4</v>
      </c>
      <c r="I436" s="259">
        <v>6.0473521647384689E-4</v>
      </c>
      <c r="J436" s="261">
        <v>6.6520873812123159E-4</v>
      </c>
      <c r="K436" s="153" t="e">
        <f t="shared" si="21"/>
        <v>#DIV/0!</v>
      </c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</row>
    <row r="437" spans="1:60" s="2" customFormat="1">
      <c r="A437" s="111">
        <v>94795</v>
      </c>
      <c r="B437" s="17" t="s">
        <v>305</v>
      </c>
      <c r="C437" s="54" t="s">
        <v>40</v>
      </c>
      <c r="D437" s="161"/>
      <c r="E437" s="74">
        <v>10</v>
      </c>
      <c r="F437" s="27">
        <f t="shared" si="19"/>
        <v>0</v>
      </c>
      <c r="G437" s="259" t="e">
        <f t="shared" si="20"/>
        <v>#DIV/0!</v>
      </c>
      <c r="H437" s="260">
        <v>5.0072859128296171E-5</v>
      </c>
      <c r="I437" s="259">
        <v>5.5636510142551297E-5</v>
      </c>
      <c r="J437" s="261">
        <v>6.1200161156806429E-5</v>
      </c>
      <c r="K437" s="153" t="e">
        <f t="shared" si="21"/>
        <v>#DIV/0!</v>
      </c>
    </row>
    <row r="438" spans="1:60" s="2" customFormat="1">
      <c r="A438" s="111">
        <v>94796</v>
      </c>
      <c r="B438" s="17" t="s">
        <v>158</v>
      </c>
      <c r="C438" s="54" t="s">
        <v>40</v>
      </c>
      <c r="D438" s="161"/>
      <c r="E438" s="74">
        <v>10</v>
      </c>
      <c r="F438" s="27">
        <f t="shared" si="19"/>
        <v>0</v>
      </c>
      <c r="G438" s="259" t="e">
        <f t="shared" si="20"/>
        <v>#DIV/0!</v>
      </c>
      <c r="H438" s="260">
        <v>5.8165969832035396E-5</v>
      </c>
      <c r="I438" s="259">
        <v>6.4628855368928213E-5</v>
      </c>
      <c r="J438" s="261">
        <v>7.1091740905821044E-5</v>
      </c>
      <c r="K438" s="153" t="e">
        <f t="shared" si="21"/>
        <v>#DIV/0!</v>
      </c>
    </row>
    <row r="439" spans="1:60" s="4" customFormat="1">
      <c r="A439" s="111">
        <v>94797</v>
      </c>
      <c r="B439" s="17" t="s">
        <v>306</v>
      </c>
      <c r="C439" s="54" t="s">
        <v>40</v>
      </c>
      <c r="D439" s="161"/>
      <c r="E439" s="74">
        <v>10</v>
      </c>
      <c r="F439" s="27">
        <f t="shared" si="19"/>
        <v>0</v>
      </c>
      <c r="G439" s="259" t="e">
        <f t="shared" si="20"/>
        <v>#DIV/0!</v>
      </c>
      <c r="H439" s="260">
        <v>1.1834216393564469E-4</v>
      </c>
      <c r="I439" s="259">
        <v>1.3149129326182744E-4</v>
      </c>
      <c r="J439" s="261">
        <v>1.4464042258801018E-4</v>
      </c>
      <c r="K439" s="153" t="e">
        <f t="shared" si="21"/>
        <v>#DIV/0!</v>
      </c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</row>
    <row r="440" spans="1:60" s="2" customFormat="1">
      <c r="A440" s="111">
        <v>94798</v>
      </c>
      <c r="B440" s="17" t="s">
        <v>307</v>
      </c>
      <c r="C440" s="54" t="s">
        <v>40</v>
      </c>
      <c r="D440" s="161"/>
      <c r="E440" s="74">
        <v>10</v>
      </c>
      <c r="F440" s="27">
        <f t="shared" si="19"/>
        <v>0</v>
      </c>
      <c r="G440" s="259" t="e">
        <f t="shared" si="20"/>
        <v>#DIV/0!</v>
      </c>
      <c r="H440" s="260">
        <v>1.9514839519500204E-4</v>
      </c>
      <c r="I440" s="259">
        <v>2.1683155021666892E-4</v>
      </c>
      <c r="J440" s="261">
        <v>2.3851470523833583E-4</v>
      </c>
      <c r="K440" s="153" t="e">
        <f t="shared" si="21"/>
        <v>#DIV/0!</v>
      </c>
    </row>
    <row r="441" spans="1:60" s="2" customFormat="1">
      <c r="A441" s="111">
        <v>94799</v>
      </c>
      <c r="B441" s="17" t="s">
        <v>308</v>
      </c>
      <c r="C441" s="54" t="s">
        <v>40</v>
      </c>
      <c r="D441" s="161"/>
      <c r="E441" s="74">
        <v>10</v>
      </c>
      <c r="F441" s="27">
        <f t="shared" si="19"/>
        <v>0</v>
      </c>
      <c r="G441" s="259" t="e">
        <f t="shared" si="20"/>
        <v>#DIV/0!</v>
      </c>
      <c r="H441" s="260">
        <v>2.3998683917458944E-4</v>
      </c>
      <c r="I441" s="259">
        <v>2.6665204352732159E-4</v>
      </c>
      <c r="J441" s="261">
        <v>2.933172478800538E-4</v>
      </c>
      <c r="K441" s="153" t="e">
        <f t="shared" si="21"/>
        <v>#DIV/0!</v>
      </c>
    </row>
    <row r="442" spans="1:60" s="4" customFormat="1">
      <c r="A442" s="111">
        <v>94800</v>
      </c>
      <c r="B442" s="17" t="s">
        <v>309</v>
      </c>
      <c r="C442" s="54" t="s">
        <v>40</v>
      </c>
      <c r="D442" s="161"/>
      <c r="E442" s="74">
        <v>10</v>
      </c>
      <c r="F442" s="27">
        <f t="shared" si="19"/>
        <v>0</v>
      </c>
      <c r="G442" s="259" t="e">
        <f t="shared" si="20"/>
        <v>#DIV/0!</v>
      </c>
      <c r="H442" s="260">
        <v>3.0816477015141187E-4</v>
      </c>
      <c r="I442" s="259">
        <v>3.4240530016823543E-4</v>
      </c>
      <c r="J442" s="261">
        <v>3.7664583018505899E-4</v>
      </c>
      <c r="K442" s="153" t="e">
        <f t="shared" si="21"/>
        <v>#DIV/0!</v>
      </c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</row>
    <row r="443" spans="1:60" s="2" customFormat="1">
      <c r="A443" s="105">
        <v>34636</v>
      </c>
      <c r="B443" s="15" t="s">
        <v>159</v>
      </c>
      <c r="C443" s="16" t="s">
        <v>151</v>
      </c>
      <c r="D443" s="161"/>
      <c r="E443" s="74">
        <v>10</v>
      </c>
      <c r="F443" s="27">
        <f t="shared" si="19"/>
        <v>0</v>
      </c>
      <c r="G443" s="259" t="e">
        <f t="shared" si="20"/>
        <v>#DIV/0!</v>
      </c>
      <c r="H443" s="260">
        <v>6.1220466452478891E-4</v>
      </c>
      <c r="I443" s="259">
        <v>6.8022740502754323E-4</v>
      </c>
      <c r="J443" s="261">
        <v>7.4825014553029767E-4</v>
      </c>
      <c r="K443" s="153" t="e">
        <f t="shared" si="21"/>
        <v>#DIV/0!</v>
      </c>
    </row>
    <row r="444" spans="1:60" s="2" customFormat="1">
      <c r="A444" s="105">
        <v>34637</v>
      </c>
      <c r="B444" s="15" t="s">
        <v>605</v>
      </c>
      <c r="C444" s="16" t="s">
        <v>151</v>
      </c>
      <c r="D444" s="161"/>
      <c r="E444" s="74">
        <v>5</v>
      </c>
      <c r="F444" s="27">
        <f t="shared" si="19"/>
        <v>0</v>
      </c>
      <c r="G444" s="259" t="e">
        <f t="shared" si="20"/>
        <v>#DIV/0!</v>
      </c>
      <c r="H444" s="260">
        <v>1.8511032724149323E-4</v>
      </c>
      <c r="I444" s="259">
        <v>2.0567814137943693E-4</v>
      </c>
      <c r="J444" s="261">
        <v>2.2624595551738063E-4</v>
      </c>
      <c r="K444" s="153" t="e">
        <f t="shared" si="21"/>
        <v>#DIV/0!</v>
      </c>
    </row>
    <row r="445" spans="1:60" s="36" customFormat="1">
      <c r="A445" s="219"/>
      <c r="B445" s="220" t="s">
        <v>310</v>
      </c>
      <c r="C445" s="220"/>
      <c r="D445" s="171"/>
      <c r="E445" s="212"/>
      <c r="F445" s="212"/>
      <c r="G445" s="212"/>
      <c r="H445" s="212"/>
      <c r="I445" s="212"/>
      <c r="J445" s="212"/>
      <c r="K445" s="177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</row>
    <row r="446" spans="1:60" s="2" customFormat="1" ht="30">
      <c r="A446" s="111">
        <v>92934</v>
      </c>
      <c r="B446" s="17" t="s">
        <v>311</v>
      </c>
      <c r="C446" s="54" t="s">
        <v>40</v>
      </c>
      <c r="D446" s="161"/>
      <c r="E446" s="74">
        <v>25</v>
      </c>
      <c r="F446" s="27">
        <f t="shared" si="19"/>
        <v>0</v>
      </c>
      <c r="G446" s="259" t="e">
        <f t="shared" si="20"/>
        <v>#DIV/0!</v>
      </c>
      <c r="H446" s="260">
        <v>3.8471646002573225E-4</v>
      </c>
      <c r="I446" s="259">
        <v>4.2746273336192472E-4</v>
      </c>
      <c r="J446" s="261">
        <v>4.7020900669811724E-4</v>
      </c>
      <c r="K446" s="153" t="e">
        <f t="shared" si="21"/>
        <v>#DIV/0!</v>
      </c>
    </row>
    <row r="447" spans="1:60" s="2" customFormat="1">
      <c r="A447" s="219"/>
      <c r="B447" s="220" t="s">
        <v>312</v>
      </c>
      <c r="C447" s="220"/>
      <c r="D447" s="171"/>
      <c r="E447" s="221"/>
      <c r="F447" s="221"/>
      <c r="G447" s="221"/>
      <c r="H447" s="221"/>
      <c r="I447" s="221"/>
      <c r="J447" s="221"/>
      <c r="K447" s="177"/>
    </row>
    <row r="448" spans="1:60" s="36" customFormat="1" ht="30">
      <c r="A448" s="111">
        <v>89754</v>
      </c>
      <c r="B448" s="17" t="s">
        <v>313</v>
      </c>
      <c r="C448" s="54" t="s">
        <v>40</v>
      </c>
      <c r="D448" s="161"/>
      <c r="E448" s="74">
        <v>20</v>
      </c>
      <c r="F448" s="27">
        <f t="shared" si="19"/>
        <v>0</v>
      </c>
      <c r="G448" s="259" t="e">
        <f t="shared" si="20"/>
        <v>#DIV/0!</v>
      </c>
      <c r="H448" s="260">
        <v>5.6390706838957103E-5</v>
      </c>
      <c r="I448" s="259">
        <v>6.2656340932174559E-5</v>
      </c>
      <c r="J448" s="261">
        <v>6.8921975025392022E-5</v>
      </c>
      <c r="K448" s="153" t="e">
        <f t="shared" si="21"/>
        <v>#DIV/0!</v>
      </c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</row>
    <row r="449" spans="1:11" s="2" customFormat="1" ht="30">
      <c r="A449" s="111">
        <v>89598</v>
      </c>
      <c r="B449" s="17" t="s">
        <v>314</v>
      </c>
      <c r="C449" s="54" t="s">
        <v>40</v>
      </c>
      <c r="D449" s="161"/>
      <c r="E449" s="74">
        <v>20</v>
      </c>
      <c r="F449" s="27">
        <f t="shared" si="19"/>
        <v>0</v>
      </c>
      <c r="G449" s="259" t="e">
        <f t="shared" si="20"/>
        <v>#DIV/0!</v>
      </c>
      <c r="H449" s="260">
        <v>1.2646138144810565E-4</v>
      </c>
      <c r="I449" s="259">
        <v>1.4051264605345073E-4</v>
      </c>
      <c r="J449" s="261">
        <v>1.545639106587958E-4</v>
      </c>
      <c r="K449" s="153" t="e">
        <f t="shared" si="21"/>
        <v>#DIV/0!</v>
      </c>
    </row>
    <row r="450" spans="1:11" s="2" customFormat="1" ht="30">
      <c r="A450" s="111">
        <v>89575</v>
      </c>
      <c r="B450" s="17" t="s">
        <v>219</v>
      </c>
      <c r="C450" s="54" t="s">
        <v>40</v>
      </c>
      <c r="D450" s="161"/>
      <c r="E450" s="74">
        <v>20</v>
      </c>
      <c r="F450" s="27">
        <f t="shared" si="19"/>
        <v>0</v>
      </c>
      <c r="G450" s="259" t="e">
        <f t="shared" si="20"/>
        <v>#DIV/0!</v>
      </c>
      <c r="H450" s="260">
        <v>3.1275956848643804E-5</v>
      </c>
      <c r="I450" s="259">
        <v>3.4751063165159782E-5</v>
      </c>
      <c r="J450" s="261">
        <v>3.822616948167576E-5</v>
      </c>
      <c r="K450" s="153" t="e">
        <f t="shared" si="21"/>
        <v>#DIV/0!</v>
      </c>
    </row>
    <row r="451" spans="1:11" s="2" customFormat="1" ht="30">
      <c r="A451" s="111">
        <v>89597</v>
      </c>
      <c r="B451" s="17" t="s">
        <v>315</v>
      </c>
      <c r="C451" s="54" t="s">
        <v>40</v>
      </c>
      <c r="D451" s="161"/>
      <c r="E451" s="74">
        <v>20</v>
      </c>
      <c r="F451" s="27">
        <f t="shared" si="19"/>
        <v>0</v>
      </c>
      <c r="G451" s="259" t="e">
        <f t="shared" si="20"/>
        <v>#DIV/0!</v>
      </c>
      <c r="H451" s="260">
        <v>5.9392989841957135E-5</v>
      </c>
      <c r="I451" s="259">
        <v>6.5992210935507926E-5</v>
      </c>
      <c r="J451" s="261">
        <v>7.2591432029058724E-5</v>
      </c>
      <c r="K451" s="153" t="e">
        <f t="shared" si="21"/>
        <v>#DIV/0!</v>
      </c>
    </row>
    <row r="452" spans="1:11" s="2" customFormat="1" ht="30">
      <c r="A452" s="111">
        <v>97544</v>
      </c>
      <c r="B452" s="17" t="s">
        <v>316</v>
      </c>
      <c r="C452" s="54" t="s">
        <v>40</v>
      </c>
      <c r="D452" s="161"/>
      <c r="E452" s="74">
        <v>20</v>
      </c>
      <c r="F452" s="27">
        <f t="shared" si="19"/>
        <v>0</v>
      </c>
      <c r="G452" s="259" t="e">
        <f t="shared" si="20"/>
        <v>#DIV/0!</v>
      </c>
      <c r="H452" s="260">
        <v>1.3499830790011445E-4</v>
      </c>
      <c r="I452" s="259">
        <v>1.4999811988901604E-4</v>
      </c>
      <c r="J452" s="261">
        <v>1.6499793187791767E-4</v>
      </c>
      <c r="K452" s="153" t="e">
        <f t="shared" si="21"/>
        <v>#DIV/0!</v>
      </c>
    </row>
    <row r="453" spans="1:11" s="2" customFormat="1" ht="30">
      <c r="A453" s="111">
        <v>97462</v>
      </c>
      <c r="B453" s="17" t="s">
        <v>317</v>
      </c>
      <c r="C453" s="54" t="s">
        <v>40</v>
      </c>
      <c r="D453" s="161"/>
      <c r="E453" s="74">
        <v>20</v>
      </c>
      <c r="F453" s="27">
        <f t="shared" si="19"/>
        <v>0</v>
      </c>
      <c r="G453" s="259" t="e">
        <f t="shared" si="20"/>
        <v>#DIV/0!</v>
      </c>
      <c r="H453" s="260">
        <v>8.2236447473479118E-5</v>
      </c>
      <c r="I453" s="259">
        <v>9.1373830526087906E-5</v>
      </c>
      <c r="J453" s="261">
        <v>1.0051121357869671E-4</v>
      </c>
      <c r="K453" s="153" t="e">
        <f t="shared" si="21"/>
        <v>#DIV/0!</v>
      </c>
    </row>
    <row r="454" spans="1:11" s="2" customFormat="1" ht="30">
      <c r="A454" s="111">
        <v>97500</v>
      </c>
      <c r="B454" s="17" t="s">
        <v>318</v>
      </c>
      <c r="C454" s="54" t="s">
        <v>40</v>
      </c>
      <c r="D454" s="161"/>
      <c r="E454" s="74">
        <v>20</v>
      </c>
      <c r="F454" s="27">
        <f t="shared" si="19"/>
        <v>0</v>
      </c>
      <c r="G454" s="259" t="e">
        <f t="shared" si="20"/>
        <v>#DIV/0!</v>
      </c>
      <c r="H454" s="260">
        <v>7.448272528312251E-5</v>
      </c>
      <c r="I454" s="259">
        <v>8.2758583647913903E-5</v>
      </c>
      <c r="J454" s="261">
        <v>9.1034442012705296E-5</v>
      </c>
      <c r="K454" s="153" t="e">
        <f t="shared" si="21"/>
        <v>#DIV/0!</v>
      </c>
    </row>
    <row r="455" spans="1:11" s="2" customFormat="1" ht="30">
      <c r="A455" s="111">
        <v>97465</v>
      </c>
      <c r="B455" s="17" t="s">
        <v>319</v>
      </c>
      <c r="C455" s="54" t="s">
        <v>40</v>
      </c>
      <c r="D455" s="161"/>
      <c r="E455" s="74">
        <v>20</v>
      </c>
      <c r="F455" s="27">
        <f t="shared" ref="F455:F518" si="22">D455*E455</f>
        <v>0</v>
      </c>
      <c r="G455" s="259" t="e">
        <f t="shared" ref="G455:G518" si="23">F455/$F$579</f>
        <v>#DIV/0!</v>
      </c>
      <c r="H455" s="260">
        <v>1.6768403241973218E-4</v>
      </c>
      <c r="I455" s="259">
        <v>1.8631559157748019E-4</v>
      </c>
      <c r="J455" s="261">
        <v>2.0494715073522823E-4</v>
      </c>
      <c r="K455" s="153" t="e">
        <f t="shared" ref="K455:K518" si="24">IF(AND(G455&gt;=H455,G455&lt;=J455),"OK","Ajustar")</f>
        <v>#DIV/0!</v>
      </c>
    </row>
    <row r="456" spans="1:11" s="2" customFormat="1" ht="30">
      <c r="A456" s="111">
        <v>97503</v>
      </c>
      <c r="B456" s="17" t="s">
        <v>320</v>
      </c>
      <c r="C456" s="54" t="s">
        <v>40</v>
      </c>
      <c r="D456" s="161"/>
      <c r="E456" s="74">
        <v>20</v>
      </c>
      <c r="F456" s="27">
        <f t="shared" si="22"/>
        <v>0</v>
      </c>
      <c r="G456" s="259" t="e">
        <f t="shared" si="23"/>
        <v>#DIV/0!</v>
      </c>
      <c r="H456" s="260">
        <v>1.5400406464954072E-4</v>
      </c>
      <c r="I456" s="259">
        <v>1.7111562738837858E-4</v>
      </c>
      <c r="J456" s="261">
        <v>1.8822719012721645E-4</v>
      </c>
      <c r="K456" s="153" t="e">
        <f t="shared" si="24"/>
        <v>#DIV/0!</v>
      </c>
    </row>
    <row r="457" spans="1:11" s="2" customFormat="1" ht="30">
      <c r="A457" s="111">
        <v>97468</v>
      </c>
      <c r="B457" s="17" t="s">
        <v>321</v>
      </c>
      <c r="C457" s="54" t="s">
        <v>40</v>
      </c>
      <c r="D457" s="161"/>
      <c r="E457" s="74">
        <v>20</v>
      </c>
      <c r="F457" s="27">
        <f t="shared" si="22"/>
        <v>0</v>
      </c>
      <c r="G457" s="259" t="e">
        <f t="shared" si="23"/>
        <v>#DIV/0!</v>
      </c>
      <c r="H457" s="260">
        <v>2.1305766597811524E-4</v>
      </c>
      <c r="I457" s="259">
        <v>2.3673073997568361E-4</v>
      </c>
      <c r="J457" s="261">
        <v>2.6040381397325201E-4</v>
      </c>
      <c r="K457" s="153" t="e">
        <f t="shared" si="24"/>
        <v>#DIV/0!</v>
      </c>
    </row>
    <row r="458" spans="1:11" s="2" customFormat="1" ht="30">
      <c r="A458" s="111">
        <v>97506</v>
      </c>
      <c r="B458" s="17" t="s">
        <v>322</v>
      </c>
      <c r="C458" s="54" t="s">
        <v>40</v>
      </c>
      <c r="D458" s="161"/>
      <c r="E458" s="74">
        <v>20</v>
      </c>
      <c r="F458" s="27">
        <f t="shared" si="22"/>
        <v>0</v>
      </c>
      <c r="G458" s="259" t="e">
        <f t="shared" si="23"/>
        <v>#DIV/0!</v>
      </c>
      <c r="H458" s="260">
        <v>1.9277267560132374E-4</v>
      </c>
      <c r="I458" s="259">
        <v>2.141918617792486E-4</v>
      </c>
      <c r="J458" s="261">
        <v>2.3561104795717349E-4</v>
      </c>
      <c r="K458" s="153" t="e">
        <f t="shared" si="24"/>
        <v>#DIV/0!</v>
      </c>
    </row>
    <row r="459" spans="1:11" s="2" customFormat="1" ht="30">
      <c r="A459" s="111">
        <v>92907</v>
      </c>
      <c r="B459" s="17" t="s">
        <v>323</v>
      </c>
      <c r="C459" s="54" t="s">
        <v>40</v>
      </c>
      <c r="D459" s="161"/>
      <c r="E459" s="74">
        <v>20</v>
      </c>
      <c r="F459" s="27">
        <f t="shared" si="22"/>
        <v>0</v>
      </c>
      <c r="G459" s="259" t="e">
        <f t="shared" si="23"/>
        <v>#DIV/0!</v>
      </c>
      <c r="H459" s="260">
        <v>2.0854118806925434E-4</v>
      </c>
      <c r="I459" s="259">
        <v>2.3171243118806037E-4</v>
      </c>
      <c r="J459" s="261">
        <v>2.5488367430686644E-4</v>
      </c>
      <c r="K459" s="153" t="e">
        <f t="shared" si="24"/>
        <v>#DIV/0!</v>
      </c>
    </row>
    <row r="460" spans="1:11" s="2" customFormat="1" ht="30">
      <c r="A460" s="111">
        <v>97471</v>
      </c>
      <c r="B460" s="17" t="s">
        <v>324</v>
      </c>
      <c r="C460" s="54" t="s">
        <v>40</v>
      </c>
      <c r="D460" s="161"/>
      <c r="E460" s="74">
        <v>20</v>
      </c>
      <c r="F460" s="27">
        <f t="shared" si="22"/>
        <v>0</v>
      </c>
      <c r="G460" s="259" t="e">
        <f t="shared" si="23"/>
        <v>#DIV/0!</v>
      </c>
      <c r="H460" s="260">
        <v>3.1751100767379457E-4</v>
      </c>
      <c r="I460" s="259">
        <v>3.5279000852643841E-4</v>
      </c>
      <c r="J460" s="261">
        <v>3.8806900937908231E-4</v>
      </c>
      <c r="K460" s="153" t="e">
        <f t="shared" si="24"/>
        <v>#DIV/0!</v>
      </c>
    </row>
    <row r="461" spans="1:11" s="2" customFormat="1" ht="30">
      <c r="A461" s="111">
        <v>97509</v>
      </c>
      <c r="B461" s="17" t="s">
        <v>325</v>
      </c>
      <c r="C461" s="54" t="s">
        <v>40</v>
      </c>
      <c r="D461" s="161"/>
      <c r="E461" s="74">
        <v>20</v>
      </c>
      <c r="F461" s="27">
        <f t="shared" si="22"/>
        <v>0</v>
      </c>
      <c r="G461" s="259" t="e">
        <f t="shared" si="23"/>
        <v>#DIV/0!</v>
      </c>
      <c r="H461" s="260">
        <v>2.8871519765371608E-4</v>
      </c>
      <c r="I461" s="259">
        <v>3.2079466405968452E-4</v>
      </c>
      <c r="J461" s="261">
        <v>3.5287413046565302E-4</v>
      </c>
      <c r="K461" s="153" t="e">
        <f t="shared" si="24"/>
        <v>#DIV/0!</v>
      </c>
    </row>
    <row r="462" spans="1:11" s="2" customFormat="1">
      <c r="A462" s="105">
        <v>300</v>
      </c>
      <c r="B462" s="15" t="s">
        <v>326</v>
      </c>
      <c r="C462" s="53" t="s">
        <v>40</v>
      </c>
      <c r="D462" s="161"/>
      <c r="E462" s="75">
        <v>35</v>
      </c>
      <c r="F462" s="27">
        <f t="shared" si="22"/>
        <v>0</v>
      </c>
      <c r="G462" s="259" t="e">
        <f t="shared" si="23"/>
        <v>#DIV/0!</v>
      </c>
      <c r="H462" s="260">
        <v>4.6372218991989618E-5</v>
      </c>
      <c r="I462" s="259">
        <v>5.1524687768877349E-5</v>
      </c>
      <c r="J462" s="261">
        <v>5.6677156545765086E-5</v>
      </c>
      <c r="K462" s="153" t="e">
        <f t="shared" si="24"/>
        <v>#DIV/0!</v>
      </c>
    </row>
    <row r="463" spans="1:11" s="2" customFormat="1">
      <c r="A463" s="105">
        <v>318</v>
      </c>
      <c r="B463" s="15" t="s">
        <v>327</v>
      </c>
      <c r="C463" s="53" t="s">
        <v>40</v>
      </c>
      <c r="D463" s="161"/>
      <c r="E463" s="75">
        <v>35</v>
      </c>
      <c r="F463" s="27">
        <f t="shared" si="22"/>
        <v>0</v>
      </c>
      <c r="G463" s="259" t="e">
        <f t="shared" si="23"/>
        <v>#DIV/0!</v>
      </c>
      <c r="H463" s="260">
        <v>7.6982452218229066E-5</v>
      </c>
      <c r="I463" s="259">
        <v>8.553605802025451E-5</v>
      </c>
      <c r="J463" s="261">
        <v>9.4089663822279968E-5</v>
      </c>
      <c r="K463" s="153" t="e">
        <f t="shared" si="24"/>
        <v>#DIV/0!</v>
      </c>
    </row>
    <row r="464" spans="1:11" s="2" customFormat="1">
      <c r="A464" s="105">
        <v>311</v>
      </c>
      <c r="B464" s="15" t="s">
        <v>328</v>
      </c>
      <c r="C464" s="53" t="s">
        <v>40</v>
      </c>
      <c r="D464" s="161"/>
      <c r="E464" s="75">
        <v>35</v>
      </c>
      <c r="F464" s="27">
        <f t="shared" si="22"/>
        <v>0</v>
      </c>
      <c r="G464" s="259" t="e">
        <f t="shared" si="23"/>
        <v>#DIV/0!</v>
      </c>
      <c r="H464" s="260">
        <v>3.8239948075167788E-5</v>
      </c>
      <c r="I464" s="259">
        <v>4.2488831194630875E-5</v>
      </c>
      <c r="J464" s="261">
        <v>4.6737714314093969E-5</v>
      </c>
      <c r="K464" s="153" t="e">
        <f t="shared" si="24"/>
        <v>#DIV/0!</v>
      </c>
    </row>
    <row r="465" spans="1:24" s="2" customFormat="1">
      <c r="A465" s="105">
        <v>319</v>
      </c>
      <c r="B465" s="15" t="s">
        <v>329</v>
      </c>
      <c r="C465" s="53" t="s">
        <v>40</v>
      </c>
      <c r="D465" s="161"/>
      <c r="E465" s="75">
        <v>35</v>
      </c>
      <c r="F465" s="27">
        <f t="shared" si="22"/>
        <v>0</v>
      </c>
      <c r="G465" s="259" t="e">
        <f t="shared" si="23"/>
        <v>#DIV/0!</v>
      </c>
      <c r="H465" s="260">
        <v>1.2070483012496213E-4</v>
      </c>
      <c r="I465" s="259">
        <v>1.3411647791662458E-4</v>
      </c>
      <c r="J465" s="261">
        <v>1.4752812570828706E-4</v>
      </c>
      <c r="K465" s="153" t="e">
        <f t="shared" si="24"/>
        <v>#DIV/0!</v>
      </c>
    </row>
    <row r="466" spans="1:24" s="2" customFormat="1">
      <c r="A466" s="105">
        <v>303</v>
      </c>
      <c r="B466" s="15" t="s">
        <v>330</v>
      </c>
      <c r="C466" s="53" t="s">
        <v>40</v>
      </c>
      <c r="D466" s="161"/>
      <c r="E466" s="75">
        <v>35</v>
      </c>
      <c r="F466" s="27">
        <f t="shared" si="22"/>
        <v>0</v>
      </c>
      <c r="G466" s="259" t="e">
        <f t="shared" si="23"/>
        <v>#DIV/0!</v>
      </c>
      <c r="H466" s="260">
        <v>1.2655275527863174E-5</v>
      </c>
      <c r="I466" s="259">
        <v>1.4061417253181304E-5</v>
      </c>
      <c r="J466" s="261">
        <v>1.5467558978499436E-5</v>
      </c>
      <c r="K466" s="153" t="e">
        <f t="shared" si="24"/>
        <v>#DIV/0!</v>
      </c>
    </row>
    <row r="467" spans="1:24" s="2" customFormat="1">
      <c r="A467" s="105">
        <v>305</v>
      </c>
      <c r="B467" s="15" t="s">
        <v>331</v>
      </c>
      <c r="C467" s="53" t="s">
        <v>40</v>
      </c>
      <c r="D467" s="161"/>
      <c r="E467" s="75">
        <v>35</v>
      </c>
      <c r="F467" s="27">
        <f t="shared" si="22"/>
        <v>0</v>
      </c>
      <c r="G467" s="259" t="e">
        <f t="shared" si="23"/>
        <v>#DIV/0!</v>
      </c>
      <c r="H467" s="260">
        <v>3.9793303194111287E-5</v>
      </c>
      <c r="I467" s="259">
        <v>4.4214781326790316E-5</v>
      </c>
      <c r="J467" s="261">
        <v>4.8636259459469351E-5</v>
      </c>
      <c r="K467" s="153" t="e">
        <f t="shared" si="24"/>
        <v>#DIV/0!</v>
      </c>
    </row>
    <row r="468" spans="1:24" s="2" customFormat="1">
      <c r="A468" s="105">
        <v>306</v>
      </c>
      <c r="B468" s="15" t="s">
        <v>332</v>
      </c>
      <c r="C468" s="53" t="s">
        <v>40</v>
      </c>
      <c r="D468" s="161"/>
      <c r="E468" s="75">
        <v>35</v>
      </c>
      <c r="F468" s="27">
        <f t="shared" si="22"/>
        <v>0</v>
      </c>
      <c r="G468" s="259" t="e">
        <f t="shared" si="23"/>
        <v>#DIV/0!</v>
      </c>
      <c r="H468" s="260">
        <v>6.0352415062481063E-5</v>
      </c>
      <c r="I468" s="259">
        <v>6.7058238958312292E-5</v>
      </c>
      <c r="J468" s="261">
        <v>7.3764062854143528E-5</v>
      </c>
      <c r="K468" s="153" t="e">
        <f t="shared" si="24"/>
        <v>#DIV/0!</v>
      </c>
    </row>
    <row r="469" spans="1:24" s="2" customFormat="1">
      <c r="A469" s="105">
        <v>1932</v>
      </c>
      <c r="B469" s="15" t="s">
        <v>333</v>
      </c>
      <c r="C469" s="53" t="s">
        <v>40</v>
      </c>
      <c r="D469" s="161"/>
      <c r="E469" s="75">
        <v>35</v>
      </c>
      <c r="F469" s="27">
        <f t="shared" si="22"/>
        <v>0</v>
      </c>
      <c r="G469" s="259" t="e">
        <f t="shared" si="23"/>
        <v>#DIV/0!</v>
      </c>
      <c r="H469" s="260">
        <v>5.7108644078804934E-5</v>
      </c>
      <c r="I469" s="259">
        <v>6.3454048976449923E-5</v>
      </c>
      <c r="J469" s="261">
        <v>6.9799453874094924E-5</v>
      </c>
      <c r="K469" s="153" t="e">
        <f t="shared" si="24"/>
        <v>#DIV/0!</v>
      </c>
    </row>
    <row r="470" spans="1:24" s="2" customFormat="1">
      <c r="A470" s="105">
        <v>1933</v>
      </c>
      <c r="B470" s="15" t="s">
        <v>334</v>
      </c>
      <c r="C470" s="53" t="s">
        <v>40</v>
      </c>
      <c r="D470" s="161"/>
      <c r="E470" s="75">
        <v>35</v>
      </c>
      <c r="F470" s="27">
        <f t="shared" si="22"/>
        <v>0</v>
      </c>
      <c r="G470" s="259" t="e">
        <f t="shared" si="23"/>
        <v>#DIV/0!</v>
      </c>
      <c r="H470" s="260">
        <v>2.4945055733621995E-5</v>
      </c>
      <c r="I470" s="259">
        <v>2.7716728592913327E-5</v>
      </c>
      <c r="J470" s="261">
        <v>3.0488401452204663E-5</v>
      </c>
      <c r="K470" s="153" t="e">
        <f t="shared" si="24"/>
        <v>#DIV/0!</v>
      </c>
    </row>
    <row r="471" spans="1:24" s="2" customFormat="1">
      <c r="A471" s="105">
        <v>1951</v>
      </c>
      <c r="B471" s="15" t="s">
        <v>335</v>
      </c>
      <c r="C471" s="53" t="s">
        <v>40</v>
      </c>
      <c r="D471" s="161"/>
      <c r="E471" s="75">
        <v>35</v>
      </c>
      <c r="F471" s="27">
        <f t="shared" si="22"/>
        <v>0</v>
      </c>
      <c r="G471" s="259" t="e">
        <f t="shared" si="23"/>
        <v>#DIV/0!</v>
      </c>
      <c r="H471" s="260">
        <v>1.1915147500601861E-4</v>
      </c>
      <c r="I471" s="259">
        <v>1.3239052778446511E-4</v>
      </c>
      <c r="J471" s="261">
        <v>1.4562958056291164E-4</v>
      </c>
      <c r="K471" s="153" t="e">
        <f t="shared" si="24"/>
        <v>#DIV/0!</v>
      </c>
    </row>
    <row r="472" spans="1:24" s="2" customFormat="1">
      <c r="A472" s="105">
        <v>1966</v>
      </c>
      <c r="B472" s="15" t="s">
        <v>336</v>
      </c>
      <c r="C472" s="53" t="s">
        <v>40</v>
      </c>
      <c r="D472" s="161"/>
      <c r="E472" s="75">
        <v>35</v>
      </c>
      <c r="F472" s="27">
        <f t="shared" si="22"/>
        <v>0</v>
      </c>
      <c r="G472" s="259" t="e">
        <f t="shared" si="23"/>
        <v>#DIV/0!</v>
      </c>
      <c r="H472" s="260">
        <v>1.1581633019181644E-4</v>
      </c>
      <c r="I472" s="259">
        <v>1.2868481132424049E-4</v>
      </c>
      <c r="J472" s="261">
        <v>1.4155329245666454E-4</v>
      </c>
      <c r="K472" s="153" t="e">
        <f t="shared" si="24"/>
        <v>#DIV/0!</v>
      </c>
    </row>
    <row r="473" spans="1:24" s="118" customFormat="1">
      <c r="A473" s="105" t="s">
        <v>699</v>
      </c>
      <c r="B473" s="15" t="s">
        <v>337</v>
      </c>
      <c r="C473" s="53" t="s">
        <v>40</v>
      </c>
      <c r="D473" s="161"/>
      <c r="E473" s="75">
        <v>35</v>
      </c>
      <c r="F473" s="27">
        <f t="shared" si="22"/>
        <v>0</v>
      </c>
      <c r="G473" s="259" t="e">
        <f t="shared" si="23"/>
        <v>#DIV/0!</v>
      </c>
      <c r="H473" s="260">
        <v>5.899625894653734E-4</v>
      </c>
      <c r="I473" s="259">
        <v>6.5551398829485929E-4</v>
      </c>
      <c r="J473" s="261">
        <v>7.2106538712434528E-4</v>
      </c>
      <c r="K473" s="153" t="e">
        <f t="shared" si="24"/>
        <v>#DIV/0!</v>
      </c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s="118" customFormat="1">
      <c r="A474" s="105" t="s">
        <v>700</v>
      </c>
      <c r="B474" s="15" t="s">
        <v>338</v>
      </c>
      <c r="C474" s="53" t="s">
        <v>40</v>
      </c>
      <c r="D474" s="161"/>
      <c r="E474" s="75">
        <v>35</v>
      </c>
      <c r="F474" s="27">
        <f t="shared" si="22"/>
        <v>0</v>
      </c>
      <c r="G474" s="259" t="e">
        <f t="shared" si="23"/>
        <v>#DIV/0!</v>
      </c>
      <c r="H474" s="260">
        <v>2.9552260889457115E-4</v>
      </c>
      <c r="I474" s="259">
        <v>3.2835845432730126E-4</v>
      </c>
      <c r="J474" s="261">
        <v>3.6119429976003142E-4</v>
      </c>
      <c r="K474" s="153" t="e">
        <f t="shared" si="24"/>
        <v>#DIV/0!</v>
      </c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s="118" customFormat="1">
      <c r="A475" s="105" t="s">
        <v>701</v>
      </c>
      <c r="B475" s="15" t="s">
        <v>339</v>
      </c>
      <c r="C475" s="53" t="s">
        <v>40</v>
      </c>
      <c r="D475" s="161"/>
      <c r="E475" s="75">
        <v>35</v>
      </c>
      <c r="F475" s="27">
        <f t="shared" si="22"/>
        <v>0</v>
      </c>
      <c r="G475" s="259" t="e">
        <f t="shared" si="23"/>
        <v>#DIV/0!</v>
      </c>
      <c r="H475" s="260">
        <v>3.5695303539487249E-4</v>
      </c>
      <c r="I475" s="259">
        <v>3.9661448377208055E-4</v>
      </c>
      <c r="J475" s="261">
        <v>4.3627593214928866E-4</v>
      </c>
      <c r="K475" s="153" t="e">
        <f t="shared" si="24"/>
        <v>#DIV/0!</v>
      </c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s="2" customFormat="1">
      <c r="A476" s="105">
        <v>37952</v>
      </c>
      <c r="B476" s="15" t="s">
        <v>340</v>
      </c>
      <c r="C476" s="53" t="s">
        <v>40</v>
      </c>
      <c r="D476" s="161"/>
      <c r="E476" s="75">
        <v>35</v>
      </c>
      <c r="F476" s="27">
        <f t="shared" si="22"/>
        <v>0</v>
      </c>
      <c r="G476" s="259" t="e">
        <f t="shared" si="23"/>
        <v>#DIV/0!</v>
      </c>
      <c r="H476" s="260">
        <v>3.2538221050339904E-4</v>
      </c>
      <c r="I476" s="259">
        <v>3.6153578944822116E-4</v>
      </c>
      <c r="J476" s="261">
        <v>3.9768936839304329E-4</v>
      </c>
      <c r="K476" s="153" t="e">
        <f t="shared" si="24"/>
        <v>#DIV/0!</v>
      </c>
    </row>
    <row r="477" spans="1:24" s="2" customFormat="1">
      <c r="A477" s="105">
        <v>3519</v>
      </c>
      <c r="B477" s="15" t="s">
        <v>341</v>
      </c>
      <c r="C477" s="53" t="s">
        <v>40</v>
      </c>
      <c r="D477" s="161"/>
      <c r="E477" s="75">
        <v>35</v>
      </c>
      <c r="F477" s="27">
        <f t="shared" si="22"/>
        <v>0</v>
      </c>
      <c r="G477" s="259" t="e">
        <f t="shared" si="23"/>
        <v>#DIV/0!</v>
      </c>
      <c r="H477" s="260">
        <v>3.9382120956743885E-5</v>
      </c>
      <c r="I477" s="259">
        <v>4.375791217415987E-5</v>
      </c>
      <c r="J477" s="261">
        <v>4.8133703391575862E-5</v>
      </c>
      <c r="K477" s="153" t="e">
        <f t="shared" si="24"/>
        <v>#DIV/0!</v>
      </c>
    </row>
    <row r="478" spans="1:24" s="2" customFormat="1">
      <c r="A478" s="105">
        <v>3520</v>
      </c>
      <c r="B478" s="15" t="s">
        <v>342</v>
      </c>
      <c r="C478" s="53" t="s">
        <v>40</v>
      </c>
      <c r="D478" s="161"/>
      <c r="E478" s="75">
        <v>35</v>
      </c>
      <c r="F478" s="27">
        <f t="shared" si="22"/>
        <v>0</v>
      </c>
      <c r="G478" s="259" t="e">
        <f t="shared" si="23"/>
        <v>#DIV/0!</v>
      </c>
      <c r="H478" s="260">
        <v>4.1255284482528684E-5</v>
      </c>
      <c r="I478" s="259">
        <v>4.5839204980587428E-5</v>
      </c>
      <c r="J478" s="261">
        <v>5.0423125478646172E-5</v>
      </c>
      <c r="K478" s="153" t="e">
        <f t="shared" si="24"/>
        <v>#DIV/0!</v>
      </c>
    </row>
    <row r="479" spans="1:24" s="2" customFormat="1">
      <c r="A479" s="105">
        <v>3528</v>
      </c>
      <c r="B479" s="15" t="s">
        <v>343</v>
      </c>
      <c r="C479" s="53" t="s">
        <v>40</v>
      </c>
      <c r="D479" s="161"/>
      <c r="E479" s="75">
        <v>35</v>
      </c>
      <c r="F479" s="27">
        <f t="shared" si="22"/>
        <v>0</v>
      </c>
      <c r="G479" s="259" t="e">
        <f t="shared" si="23"/>
        <v>#DIV/0!</v>
      </c>
      <c r="H479" s="260">
        <v>4.5412793771465683E-5</v>
      </c>
      <c r="I479" s="259">
        <v>5.0458659746072983E-5</v>
      </c>
      <c r="J479" s="261">
        <v>5.5504525720680282E-5</v>
      </c>
      <c r="K479" s="153" t="e">
        <f t="shared" si="24"/>
        <v>#DIV/0!</v>
      </c>
    </row>
    <row r="480" spans="1:24" s="2" customFormat="1">
      <c r="A480" s="105">
        <v>37950</v>
      </c>
      <c r="B480" s="15" t="s">
        <v>344</v>
      </c>
      <c r="C480" s="53" t="s">
        <v>40</v>
      </c>
      <c r="D480" s="161"/>
      <c r="E480" s="75">
        <v>35</v>
      </c>
      <c r="F480" s="27">
        <f t="shared" si="22"/>
        <v>0</v>
      </c>
      <c r="G480" s="259" t="e">
        <f t="shared" si="23"/>
        <v>#DIV/0!</v>
      </c>
      <c r="H480" s="260">
        <v>2.9952341646451614E-4</v>
      </c>
      <c r="I480" s="259">
        <v>3.328037960716846E-4</v>
      </c>
      <c r="J480" s="261">
        <v>3.6608417567885311E-4</v>
      </c>
      <c r="K480" s="153" t="e">
        <f t="shared" si="24"/>
        <v>#DIV/0!</v>
      </c>
    </row>
    <row r="481" spans="1:60" s="118" customFormat="1">
      <c r="A481" s="105" t="s">
        <v>702</v>
      </c>
      <c r="B481" s="15" t="s">
        <v>345</v>
      </c>
      <c r="C481" s="53" t="s">
        <v>40</v>
      </c>
      <c r="D481" s="161"/>
      <c r="E481" s="75">
        <v>35</v>
      </c>
      <c r="F481" s="27">
        <f t="shared" si="22"/>
        <v>0</v>
      </c>
      <c r="G481" s="259" t="e">
        <f t="shared" si="23"/>
        <v>#DIV/0!</v>
      </c>
      <c r="H481" s="260">
        <v>8.4375162265337244E-4</v>
      </c>
      <c r="I481" s="259">
        <v>9.3750180294819153E-4</v>
      </c>
      <c r="J481" s="261">
        <v>1.0312519832430108E-3</v>
      </c>
      <c r="K481" s="153" t="e">
        <f t="shared" si="24"/>
        <v>#DIV/0!</v>
      </c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60" s="2" customFormat="1">
      <c r="A482" s="105">
        <v>20144</v>
      </c>
      <c r="B482" s="15" t="s">
        <v>346</v>
      </c>
      <c r="C482" s="53" t="s">
        <v>40</v>
      </c>
      <c r="D482" s="161"/>
      <c r="E482" s="75">
        <v>35</v>
      </c>
      <c r="F482" s="27">
        <f t="shared" si="22"/>
        <v>0</v>
      </c>
      <c r="G482" s="259" t="e">
        <f t="shared" si="23"/>
        <v>#DIV/0!</v>
      </c>
      <c r="H482" s="260">
        <v>2.6905024398406581E-4</v>
      </c>
      <c r="I482" s="259">
        <v>2.9894471553785091E-4</v>
      </c>
      <c r="J482" s="261">
        <v>3.2883918709163601E-4</v>
      </c>
      <c r="K482" s="153" t="e">
        <f t="shared" si="24"/>
        <v>#DIV/0!</v>
      </c>
    </row>
    <row r="483" spans="1:60" s="2" customFormat="1">
      <c r="A483" s="105">
        <v>20143</v>
      </c>
      <c r="B483" s="15" t="s">
        <v>347</v>
      </c>
      <c r="C483" s="53" t="s">
        <v>40</v>
      </c>
      <c r="D483" s="161"/>
      <c r="E483" s="75">
        <v>35</v>
      </c>
      <c r="F483" s="27">
        <f t="shared" si="22"/>
        <v>0</v>
      </c>
      <c r="G483" s="259" t="e">
        <f t="shared" si="23"/>
        <v>#DIV/0!</v>
      </c>
      <c r="H483" s="260">
        <v>3.4420521959177314E-4</v>
      </c>
      <c r="I483" s="259">
        <v>3.8245024399085904E-4</v>
      </c>
      <c r="J483" s="261">
        <v>4.2069526838994499E-4</v>
      </c>
      <c r="K483" s="153" t="e">
        <f t="shared" si="24"/>
        <v>#DIV/0!</v>
      </c>
    </row>
    <row r="484" spans="1:60" s="2" customFormat="1">
      <c r="A484" s="105">
        <v>20145</v>
      </c>
      <c r="B484" s="15" t="s">
        <v>348</v>
      </c>
      <c r="C484" s="53" t="s">
        <v>40</v>
      </c>
      <c r="D484" s="161"/>
      <c r="E484" s="77">
        <v>35</v>
      </c>
      <c r="F484" s="27">
        <f t="shared" si="22"/>
        <v>0</v>
      </c>
      <c r="G484" s="259" t="e">
        <f t="shared" si="23"/>
        <v>#DIV/0!</v>
      </c>
      <c r="H484" s="260">
        <v>6.6396793951781772E-4</v>
      </c>
      <c r="I484" s="259">
        <v>7.3774215501979745E-4</v>
      </c>
      <c r="J484" s="261">
        <v>8.115163705217773E-4</v>
      </c>
      <c r="K484" s="153" t="e">
        <f t="shared" si="24"/>
        <v>#DIV/0!</v>
      </c>
    </row>
    <row r="485" spans="1:60" s="2" customFormat="1">
      <c r="A485" s="105">
        <v>20146</v>
      </c>
      <c r="B485" s="15" t="s">
        <v>349</v>
      </c>
      <c r="C485" s="53" t="s">
        <v>40</v>
      </c>
      <c r="D485" s="161"/>
      <c r="E485" s="77">
        <v>35</v>
      </c>
      <c r="F485" s="27">
        <f t="shared" si="22"/>
        <v>0</v>
      </c>
      <c r="G485" s="259" t="e">
        <f t="shared" si="23"/>
        <v>#DIV/0!</v>
      </c>
      <c r="H485" s="260">
        <v>9.0761625861563117E-4</v>
      </c>
      <c r="I485" s="259">
        <v>1.0084625095729235E-3</v>
      </c>
      <c r="J485" s="261">
        <v>1.1093087605302159E-3</v>
      </c>
      <c r="K485" s="153" t="e">
        <f t="shared" si="24"/>
        <v>#DIV/0!</v>
      </c>
    </row>
    <row r="486" spans="1:60" s="2" customFormat="1">
      <c r="A486" s="91" t="s">
        <v>616</v>
      </c>
      <c r="B486" s="15" t="s">
        <v>350</v>
      </c>
      <c r="C486" s="53" t="s">
        <v>40</v>
      </c>
      <c r="D486" s="161"/>
      <c r="E486" s="77">
        <v>35</v>
      </c>
      <c r="F486" s="27">
        <f t="shared" si="22"/>
        <v>0</v>
      </c>
      <c r="G486" s="259" t="e">
        <f t="shared" si="23"/>
        <v>#DIV/0!</v>
      </c>
      <c r="H486" s="260">
        <v>4.2580205025156963E-5</v>
      </c>
      <c r="I486" s="259">
        <v>4.7311338916841072E-5</v>
      </c>
      <c r="J486" s="261">
        <v>5.2042472808525181E-5</v>
      </c>
      <c r="K486" s="153" t="e">
        <f t="shared" si="24"/>
        <v>#DIV/0!</v>
      </c>
    </row>
    <row r="487" spans="1:60" s="2" customFormat="1">
      <c r="A487" s="105">
        <v>20141</v>
      </c>
      <c r="B487" s="15" t="s">
        <v>351</v>
      </c>
      <c r="C487" s="53" t="s">
        <v>40</v>
      </c>
      <c r="D487" s="161"/>
      <c r="E487" s="77">
        <v>35</v>
      </c>
      <c r="F487" s="27">
        <f t="shared" si="22"/>
        <v>0</v>
      </c>
      <c r="G487" s="259" t="e">
        <f t="shared" si="23"/>
        <v>#DIV/0!</v>
      </c>
      <c r="H487" s="260">
        <v>1.0425754063026629E-4</v>
      </c>
      <c r="I487" s="259">
        <v>1.1584171181140698E-4</v>
      </c>
      <c r="J487" s="261">
        <v>1.274258829925477E-4</v>
      </c>
      <c r="K487" s="153" t="e">
        <f t="shared" si="24"/>
        <v>#DIV/0!</v>
      </c>
    </row>
    <row r="488" spans="1:60" s="2" customFormat="1">
      <c r="A488" s="105">
        <v>20142</v>
      </c>
      <c r="B488" s="15" t="s">
        <v>352</v>
      </c>
      <c r="C488" s="53" t="s">
        <v>40</v>
      </c>
      <c r="D488" s="161"/>
      <c r="E488" s="77">
        <v>35</v>
      </c>
      <c r="F488" s="27">
        <f t="shared" si="22"/>
        <v>0</v>
      </c>
      <c r="G488" s="259" t="e">
        <f t="shared" si="23"/>
        <v>#DIV/0!</v>
      </c>
      <c r="H488" s="260">
        <v>1.8343296478112148E-4</v>
      </c>
      <c r="I488" s="259">
        <v>2.0381440531235719E-4</v>
      </c>
      <c r="J488" s="261">
        <v>2.2419584584359293E-4</v>
      </c>
      <c r="K488" s="153" t="e">
        <f t="shared" si="24"/>
        <v>#DIV/0!</v>
      </c>
    </row>
    <row r="489" spans="1:60" s="118" customFormat="1">
      <c r="A489" s="105" t="s">
        <v>703</v>
      </c>
      <c r="B489" s="15" t="s">
        <v>353</v>
      </c>
      <c r="C489" s="53" t="s">
        <v>40</v>
      </c>
      <c r="D489" s="161"/>
      <c r="E489" s="77">
        <v>35</v>
      </c>
      <c r="F489" s="27">
        <f t="shared" si="22"/>
        <v>0</v>
      </c>
      <c r="G489" s="259" t="e">
        <f t="shared" si="23"/>
        <v>#DIV/0!</v>
      </c>
      <c r="H489" s="260">
        <v>1.3602701035740422E-4</v>
      </c>
      <c r="I489" s="259">
        <v>1.51141122619338E-4</v>
      </c>
      <c r="J489" s="261">
        <v>1.6625523488127182E-4</v>
      </c>
      <c r="K489" s="153" t="e">
        <f t="shared" si="24"/>
        <v>#DIV/0!</v>
      </c>
      <c r="L489" s="2"/>
      <c r="M489" s="2"/>
      <c r="N489" s="2"/>
      <c r="O489" s="2"/>
      <c r="P489" s="2"/>
      <c r="Q489" s="2"/>
      <c r="R489" s="2"/>
      <c r="S489" s="2"/>
      <c r="T489" s="2"/>
      <c r="U489" s="2"/>
    </row>
    <row r="490" spans="1:60" s="118" customFormat="1">
      <c r="A490" s="105" t="s">
        <v>704</v>
      </c>
      <c r="B490" s="15" t="s">
        <v>354</v>
      </c>
      <c r="C490" s="53" t="s">
        <v>40</v>
      </c>
      <c r="D490" s="161"/>
      <c r="E490" s="77">
        <v>35</v>
      </c>
      <c r="F490" s="27">
        <f t="shared" si="22"/>
        <v>0</v>
      </c>
      <c r="G490" s="259" t="e">
        <f t="shared" si="23"/>
        <v>#DIV/0!</v>
      </c>
      <c r="H490" s="260">
        <v>2.6688534355617024E-4</v>
      </c>
      <c r="I490" s="259">
        <v>2.9653927061796691E-4</v>
      </c>
      <c r="J490" s="261">
        <v>3.2619319767976363E-4</v>
      </c>
      <c r="K490" s="153" t="e">
        <f t="shared" si="24"/>
        <v>#DIV/0!</v>
      </c>
      <c r="L490" s="2"/>
      <c r="M490" s="2"/>
      <c r="N490" s="2"/>
      <c r="O490" s="2"/>
      <c r="P490" s="2"/>
      <c r="Q490" s="2"/>
      <c r="R490" s="2"/>
      <c r="S490" s="2"/>
      <c r="T490" s="2"/>
      <c r="U490" s="2"/>
    </row>
    <row r="491" spans="1:60" s="118" customFormat="1">
      <c r="A491" s="105" t="s">
        <v>705</v>
      </c>
      <c r="B491" s="15" t="s">
        <v>355</v>
      </c>
      <c r="C491" s="53" t="s">
        <v>40</v>
      </c>
      <c r="D491" s="161"/>
      <c r="E491" s="77">
        <v>35</v>
      </c>
      <c r="F491" s="27">
        <f t="shared" si="22"/>
        <v>0</v>
      </c>
      <c r="G491" s="259" t="e">
        <f t="shared" si="23"/>
        <v>#DIV/0!</v>
      </c>
      <c r="H491" s="260">
        <v>5.6198887051895979E-4</v>
      </c>
      <c r="I491" s="259">
        <v>6.2443207835439975E-4</v>
      </c>
      <c r="J491" s="261">
        <v>6.8687528618983982E-4</v>
      </c>
      <c r="K491" s="153" t="e">
        <f t="shared" si="24"/>
        <v>#DIV/0!</v>
      </c>
      <c r="L491" s="2"/>
      <c r="M491" s="2"/>
      <c r="N491" s="2"/>
      <c r="O491" s="2"/>
      <c r="P491" s="2"/>
      <c r="Q491" s="2"/>
      <c r="R491" s="2"/>
      <c r="S491" s="2"/>
      <c r="T491" s="2"/>
      <c r="U491" s="2"/>
    </row>
    <row r="492" spans="1:60" s="2" customFormat="1">
      <c r="A492" s="105">
        <v>3830</v>
      </c>
      <c r="B492" s="15" t="s">
        <v>356</v>
      </c>
      <c r="C492" s="53" t="s">
        <v>40</v>
      </c>
      <c r="D492" s="161"/>
      <c r="E492" s="77">
        <v>35</v>
      </c>
      <c r="F492" s="27">
        <f t="shared" si="22"/>
        <v>0</v>
      </c>
      <c r="G492" s="259" t="e">
        <f t="shared" si="23"/>
        <v>#DIV/0!</v>
      </c>
      <c r="H492" s="260">
        <v>9.8167474825702544E-4</v>
      </c>
      <c r="I492" s="259">
        <v>1.0907497202855838E-3</v>
      </c>
      <c r="J492" s="261">
        <v>1.1998246923141424E-3</v>
      </c>
      <c r="K492" s="153" t="e">
        <f t="shared" si="24"/>
        <v>#DIV/0!</v>
      </c>
    </row>
    <row r="493" spans="1:60" s="118" customFormat="1">
      <c r="A493" s="105" t="s">
        <v>706</v>
      </c>
      <c r="B493" s="15" t="s">
        <v>357</v>
      </c>
      <c r="C493" s="53" t="s">
        <v>40</v>
      </c>
      <c r="D493" s="161"/>
      <c r="E493" s="77">
        <v>35</v>
      </c>
      <c r="F493" s="27">
        <f t="shared" si="22"/>
        <v>0</v>
      </c>
      <c r="G493" s="259" t="e">
        <f t="shared" si="23"/>
        <v>#DIV/0!</v>
      </c>
      <c r="H493" s="260">
        <v>1.4660882913488648E-4</v>
      </c>
      <c r="I493" s="259">
        <v>1.6289869903876275E-4</v>
      </c>
      <c r="J493" s="261">
        <v>1.7918856894263903E-4</v>
      </c>
      <c r="K493" s="153" t="e">
        <f t="shared" si="24"/>
        <v>#DIV/0!</v>
      </c>
      <c r="L493" s="2"/>
      <c r="M493" s="2"/>
      <c r="N493" s="2"/>
      <c r="O493" s="2"/>
      <c r="P493" s="2"/>
      <c r="Q493" s="2"/>
      <c r="R493" s="2"/>
      <c r="S493" s="2"/>
      <c r="T493" s="2"/>
      <c r="U493" s="2"/>
    </row>
    <row r="494" spans="1:60" s="44" customFormat="1">
      <c r="A494" s="105">
        <v>3899</v>
      </c>
      <c r="B494" s="15" t="s">
        <v>358</v>
      </c>
      <c r="C494" s="53" t="s">
        <v>40</v>
      </c>
      <c r="D494" s="161"/>
      <c r="E494" s="77">
        <v>35</v>
      </c>
      <c r="F494" s="27">
        <f t="shared" si="22"/>
        <v>0</v>
      </c>
      <c r="G494" s="259" t="e">
        <f t="shared" si="23"/>
        <v>#DIV/0!</v>
      </c>
      <c r="H494" s="260">
        <v>3.2574770582550335E-5</v>
      </c>
      <c r="I494" s="259">
        <v>3.6194189536167034E-5</v>
      </c>
      <c r="J494" s="261">
        <v>3.981360848978374E-5</v>
      </c>
      <c r="K494" s="153" t="e">
        <f t="shared" si="24"/>
        <v>#DIV/0!</v>
      </c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</row>
    <row r="495" spans="1:60" s="4" customFormat="1">
      <c r="A495" s="105">
        <v>38676</v>
      </c>
      <c r="B495" s="15" t="s">
        <v>359</v>
      </c>
      <c r="C495" s="53" t="s">
        <v>40</v>
      </c>
      <c r="D495" s="161"/>
      <c r="E495" s="77">
        <v>35</v>
      </c>
      <c r="F495" s="27">
        <f t="shared" si="22"/>
        <v>0</v>
      </c>
      <c r="G495" s="259" t="e">
        <f t="shared" si="23"/>
        <v>#DIV/0!</v>
      </c>
      <c r="H495" s="260">
        <v>1.6287385291275169E-4</v>
      </c>
      <c r="I495" s="259">
        <v>1.809709476808352E-4</v>
      </c>
      <c r="J495" s="261">
        <v>1.9906804244891873E-4</v>
      </c>
      <c r="K495" s="153" t="e">
        <f t="shared" si="24"/>
        <v>#DIV/0!</v>
      </c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</row>
    <row r="496" spans="1:60" s="2" customFormat="1">
      <c r="A496" s="105">
        <v>3897</v>
      </c>
      <c r="B496" s="15" t="s">
        <v>360</v>
      </c>
      <c r="C496" s="53" t="s">
        <v>40</v>
      </c>
      <c r="D496" s="161"/>
      <c r="E496" s="77">
        <v>35</v>
      </c>
      <c r="F496" s="27">
        <f t="shared" si="22"/>
        <v>0</v>
      </c>
      <c r="G496" s="259" t="e">
        <f t="shared" si="23"/>
        <v>#DIV/0!</v>
      </c>
      <c r="H496" s="260">
        <v>7.9495232557696489E-6</v>
      </c>
      <c r="I496" s="259">
        <v>8.832803617521831E-6</v>
      </c>
      <c r="J496" s="261">
        <v>9.7160839792740148E-6</v>
      </c>
      <c r="K496" s="153" t="e">
        <f t="shared" si="24"/>
        <v>#DIV/0!</v>
      </c>
    </row>
    <row r="497" spans="1:90" s="2" customFormat="1">
      <c r="A497" s="105">
        <v>3875</v>
      </c>
      <c r="B497" s="15" t="s">
        <v>361</v>
      </c>
      <c r="C497" s="53" t="s">
        <v>40</v>
      </c>
      <c r="D497" s="161"/>
      <c r="E497" s="77">
        <v>35</v>
      </c>
      <c r="F497" s="27">
        <f t="shared" si="22"/>
        <v>0</v>
      </c>
      <c r="G497" s="259" t="e">
        <f t="shared" si="23"/>
        <v>#DIV/0!</v>
      </c>
      <c r="H497" s="260">
        <v>1.6401602579432777E-5</v>
      </c>
      <c r="I497" s="259">
        <v>1.8224002866036419E-5</v>
      </c>
      <c r="J497" s="261">
        <v>2.0046403152640063E-5</v>
      </c>
      <c r="K497" s="153" t="e">
        <f t="shared" si="24"/>
        <v>#DIV/0!</v>
      </c>
    </row>
    <row r="498" spans="1:90" s="44" customFormat="1">
      <c r="A498" s="105">
        <v>3898</v>
      </c>
      <c r="B498" s="15" t="s">
        <v>362</v>
      </c>
      <c r="C498" s="53" t="s">
        <v>40</v>
      </c>
      <c r="D498" s="161"/>
      <c r="E498" s="77">
        <v>35</v>
      </c>
      <c r="F498" s="27">
        <f t="shared" si="22"/>
        <v>0</v>
      </c>
      <c r="G498" s="259" t="e">
        <f t="shared" si="23"/>
        <v>#DIV/0!</v>
      </c>
      <c r="H498" s="260">
        <v>3.3305761226759043E-5</v>
      </c>
      <c r="I498" s="259">
        <v>3.7006401363065604E-5</v>
      </c>
      <c r="J498" s="261">
        <v>4.0707041499372164E-5</v>
      </c>
      <c r="K498" s="153" t="e">
        <f t="shared" si="24"/>
        <v>#DIV/0!</v>
      </c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</row>
    <row r="499" spans="1:90" s="2" customFormat="1">
      <c r="A499" s="105">
        <v>20046</v>
      </c>
      <c r="B499" s="15" t="s">
        <v>363</v>
      </c>
      <c r="C499" s="53" t="s">
        <v>40</v>
      </c>
      <c r="D499" s="161"/>
      <c r="E499" s="77">
        <v>35</v>
      </c>
      <c r="F499" s="27">
        <f t="shared" si="22"/>
        <v>0</v>
      </c>
      <c r="G499" s="259" t="e">
        <f t="shared" si="23"/>
        <v>#DIV/0!</v>
      </c>
      <c r="H499" s="260">
        <v>9.1510891271877044E-5</v>
      </c>
      <c r="I499" s="259">
        <v>1.0167876807986338E-4</v>
      </c>
      <c r="J499" s="261">
        <v>1.1184664488784973E-4</v>
      </c>
      <c r="K499" s="153" t="e">
        <f t="shared" si="24"/>
        <v>#DIV/0!</v>
      </c>
    </row>
    <row r="500" spans="1:90" s="2" customFormat="1">
      <c r="A500" s="105">
        <v>20047</v>
      </c>
      <c r="B500" s="15" t="s">
        <v>364</v>
      </c>
      <c r="C500" s="53" t="s">
        <v>40</v>
      </c>
      <c r="D500" s="161"/>
      <c r="E500" s="77">
        <v>35</v>
      </c>
      <c r="F500" s="27">
        <f t="shared" si="22"/>
        <v>0</v>
      </c>
      <c r="G500" s="259" t="e">
        <f t="shared" si="23"/>
        <v>#DIV/0!</v>
      </c>
      <c r="H500" s="260">
        <v>2.7439561306984194E-4</v>
      </c>
      <c r="I500" s="259">
        <v>3.048840145220466E-4</v>
      </c>
      <c r="J500" s="261">
        <v>3.3537241597425126E-4</v>
      </c>
      <c r="K500" s="153" t="e">
        <f t="shared" si="24"/>
        <v>#DIV/0!</v>
      </c>
    </row>
    <row r="501" spans="1:90" s="4" customFormat="1">
      <c r="A501" s="105">
        <v>20045</v>
      </c>
      <c r="B501" s="15" t="s">
        <v>365</v>
      </c>
      <c r="C501" s="53" t="s">
        <v>40</v>
      </c>
      <c r="D501" s="161"/>
      <c r="E501" s="77">
        <v>35</v>
      </c>
      <c r="F501" s="27">
        <f t="shared" si="22"/>
        <v>0</v>
      </c>
      <c r="G501" s="259" t="e">
        <f t="shared" si="23"/>
        <v>#DIV/0!</v>
      </c>
      <c r="H501" s="260">
        <v>4.6280845161463517E-5</v>
      </c>
      <c r="I501" s="259">
        <v>5.1423161290515021E-5</v>
      </c>
      <c r="J501" s="261">
        <v>5.6565477419566525E-5</v>
      </c>
      <c r="K501" s="153" t="e">
        <f t="shared" si="24"/>
        <v>#DIV/0!</v>
      </c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</row>
    <row r="502" spans="1:90" s="118" customFormat="1">
      <c r="A502" s="105" t="s">
        <v>707</v>
      </c>
      <c r="B502" s="15" t="s">
        <v>366</v>
      </c>
      <c r="C502" s="53" t="s">
        <v>40</v>
      </c>
      <c r="D502" s="161"/>
      <c r="E502" s="77">
        <v>35</v>
      </c>
      <c r="F502" s="27">
        <f t="shared" si="22"/>
        <v>0</v>
      </c>
      <c r="G502" s="259" t="e">
        <f t="shared" si="23"/>
        <v>#DIV/0!</v>
      </c>
      <c r="H502" s="260">
        <v>6.2855305068358419E-4</v>
      </c>
      <c r="I502" s="259">
        <v>6.9839227853731576E-4</v>
      </c>
      <c r="J502" s="261">
        <v>7.6823150639104745E-4</v>
      </c>
      <c r="K502" s="153" t="e">
        <f t="shared" si="24"/>
        <v>#DIV/0!</v>
      </c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</row>
    <row r="503" spans="1:90" s="120" customFormat="1" ht="30">
      <c r="A503" s="105" t="s">
        <v>708</v>
      </c>
      <c r="B503" s="15" t="s">
        <v>367</v>
      </c>
      <c r="C503" s="53" t="s">
        <v>40</v>
      </c>
      <c r="D503" s="161"/>
      <c r="E503" s="77">
        <v>35</v>
      </c>
      <c r="F503" s="27">
        <f t="shared" si="22"/>
        <v>0</v>
      </c>
      <c r="G503" s="259" t="e">
        <f t="shared" si="23"/>
        <v>#DIV/0!</v>
      </c>
      <c r="H503" s="260">
        <v>1.6065855089786047E-3</v>
      </c>
      <c r="I503" s="259">
        <v>1.7850950099762275E-3</v>
      </c>
      <c r="J503" s="261">
        <v>1.9636045109738503E-3</v>
      </c>
      <c r="K503" s="153" t="e">
        <f t="shared" si="24"/>
        <v>#DIV/0!</v>
      </c>
      <c r="L503" s="45"/>
      <c r="M503" s="45"/>
      <c r="N503" s="45"/>
      <c r="O503" s="45"/>
      <c r="P503" s="45"/>
      <c r="Q503" s="45"/>
      <c r="R503" s="45"/>
      <c r="S503" s="45"/>
      <c r="T503" s="45"/>
      <c r="U503" s="45"/>
      <c r="V503" s="45"/>
      <c r="W503" s="45"/>
      <c r="X503" s="45"/>
      <c r="Y503" s="45"/>
      <c r="Z503" s="45"/>
      <c r="AA503" s="45"/>
      <c r="AB503" s="45"/>
      <c r="AC503" s="45"/>
      <c r="AD503" s="45"/>
      <c r="AE503" s="45"/>
      <c r="AF503" s="45"/>
      <c r="AG503" s="45"/>
      <c r="AH503" s="45"/>
      <c r="AI503" s="45"/>
      <c r="AJ503" s="45"/>
      <c r="AK503" s="45"/>
      <c r="AL503" s="45"/>
      <c r="AM503" s="45"/>
      <c r="AN503" s="45"/>
      <c r="AO503" s="45"/>
      <c r="AP503" s="45"/>
      <c r="AQ503" s="45"/>
      <c r="AR503" s="45"/>
      <c r="AS503" s="45"/>
      <c r="AT503" s="45"/>
      <c r="AU503" s="45"/>
      <c r="AV503" s="45"/>
      <c r="AW503" s="45"/>
      <c r="AX503" s="45"/>
      <c r="AY503" s="45"/>
      <c r="AZ503" s="45"/>
      <c r="BA503" s="45"/>
      <c r="BB503" s="45"/>
      <c r="BC503" s="45"/>
      <c r="BD503" s="45"/>
      <c r="BE503" s="45"/>
      <c r="BF503" s="45"/>
      <c r="BG503" s="45"/>
      <c r="BH503" s="45"/>
      <c r="BI503" s="45"/>
      <c r="BJ503" s="45"/>
      <c r="BK503" s="45"/>
      <c r="BL503" s="45"/>
      <c r="BM503" s="45"/>
      <c r="BN503" s="45"/>
      <c r="BO503" s="45"/>
      <c r="BP503" s="45"/>
      <c r="BQ503" s="45"/>
      <c r="BR503" s="45"/>
      <c r="BS503" s="45"/>
      <c r="BT503" s="45"/>
      <c r="BU503" s="45"/>
      <c r="BV503" s="45"/>
      <c r="BW503" s="45"/>
      <c r="BX503" s="45"/>
      <c r="BY503" s="45"/>
      <c r="BZ503" s="45"/>
      <c r="CA503" s="45"/>
      <c r="CB503" s="45"/>
      <c r="CC503" s="45"/>
      <c r="CD503" s="45"/>
      <c r="CE503" s="45"/>
      <c r="CF503" s="45"/>
      <c r="CG503" s="45"/>
      <c r="CH503" s="45"/>
      <c r="CI503" s="45"/>
      <c r="CJ503" s="45"/>
      <c r="CK503" s="45"/>
      <c r="CL503" s="45"/>
    </row>
    <row r="504" spans="1:90" s="34" customFormat="1">
      <c r="A504" s="105">
        <v>7070</v>
      </c>
      <c r="B504" s="15" t="s">
        <v>368</v>
      </c>
      <c r="C504" s="53" t="s">
        <v>40</v>
      </c>
      <c r="D504" s="161"/>
      <c r="E504" s="77">
        <v>35</v>
      </c>
      <c r="F504" s="27">
        <f t="shared" si="22"/>
        <v>0</v>
      </c>
      <c r="G504" s="259" t="e">
        <f t="shared" si="23"/>
        <v>#DIV/0!</v>
      </c>
      <c r="H504" s="260">
        <v>1.0219706075190302E-3</v>
      </c>
      <c r="I504" s="259">
        <v>1.1355228972433668E-3</v>
      </c>
      <c r="J504" s="261">
        <v>1.2490751869677036E-3</v>
      </c>
      <c r="K504" s="153" t="e">
        <f t="shared" si="24"/>
        <v>#DIV/0!</v>
      </c>
    </row>
    <row r="505" spans="1:90" s="119" customFormat="1" ht="30">
      <c r="A505" s="105" t="s">
        <v>709</v>
      </c>
      <c r="B505" s="15" t="s">
        <v>369</v>
      </c>
      <c r="C505" s="53" t="s">
        <v>40</v>
      </c>
      <c r="D505" s="161"/>
      <c r="E505" s="77">
        <v>35</v>
      </c>
      <c r="F505" s="27">
        <f t="shared" si="22"/>
        <v>0</v>
      </c>
      <c r="G505" s="259" t="e">
        <f t="shared" si="23"/>
        <v>#DIV/0!</v>
      </c>
      <c r="H505" s="260">
        <v>1.9881945313599539E-3</v>
      </c>
      <c r="I505" s="259">
        <v>2.2091050348443933E-3</v>
      </c>
      <c r="J505" s="261">
        <v>2.4300155383288327E-3</v>
      </c>
      <c r="K505" s="153" t="e">
        <f t="shared" si="24"/>
        <v>#DIV/0!</v>
      </c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  <c r="BU505" s="3"/>
      <c r="BV505" s="3"/>
      <c r="BW505" s="3"/>
      <c r="BX505" s="3"/>
      <c r="BY505" s="3"/>
      <c r="BZ505" s="3"/>
      <c r="CA505" s="3"/>
      <c r="CB505" s="3"/>
      <c r="CC505" s="3"/>
      <c r="CD505" s="3"/>
      <c r="CE505" s="3"/>
      <c r="CF505" s="3"/>
      <c r="CG505" s="3"/>
      <c r="CH505" s="3"/>
      <c r="CI505" s="3"/>
      <c r="CJ505" s="3"/>
      <c r="CK505" s="3"/>
      <c r="CL505" s="3"/>
    </row>
    <row r="506" spans="1:90" s="2" customFormat="1">
      <c r="A506" s="205"/>
      <c r="B506" s="215" t="s">
        <v>389</v>
      </c>
      <c r="C506" s="222"/>
      <c r="D506" s="171"/>
      <c r="E506" s="224"/>
      <c r="F506" s="224"/>
      <c r="G506" s="224"/>
      <c r="H506" s="224"/>
      <c r="I506" s="224"/>
      <c r="J506" s="224"/>
      <c r="K506" s="223"/>
    </row>
    <row r="507" spans="1:90" s="2" customFormat="1">
      <c r="A507" s="105">
        <v>100860</v>
      </c>
      <c r="B507" s="15" t="s">
        <v>370</v>
      </c>
      <c r="C507" s="53" t="s">
        <v>40</v>
      </c>
      <c r="D507" s="161"/>
      <c r="E507" s="77">
        <v>150</v>
      </c>
      <c r="F507" s="27">
        <f t="shared" si="22"/>
        <v>0</v>
      </c>
      <c r="G507" s="259" t="e">
        <f t="shared" si="23"/>
        <v>#DIV/0!</v>
      </c>
      <c r="H507" s="260">
        <v>2.0719668742008473E-3</v>
      </c>
      <c r="I507" s="259">
        <v>2.3021854157787192E-3</v>
      </c>
      <c r="J507" s="261">
        <v>2.5324039573565915E-3</v>
      </c>
      <c r="K507" s="153" t="e">
        <f t="shared" si="24"/>
        <v>#DIV/0!</v>
      </c>
    </row>
    <row r="508" spans="1:90" s="4" customFormat="1">
      <c r="A508" s="105">
        <v>37400</v>
      </c>
      <c r="B508" s="15" t="s">
        <v>373</v>
      </c>
      <c r="C508" s="53" t="s">
        <v>40</v>
      </c>
      <c r="D508" s="161"/>
      <c r="E508" s="77">
        <v>50</v>
      </c>
      <c r="F508" s="27">
        <f t="shared" si="22"/>
        <v>0</v>
      </c>
      <c r="G508" s="259" t="e">
        <f t="shared" si="23"/>
        <v>#DIV/0!</v>
      </c>
      <c r="H508" s="260">
        <v>2.4122691258887205E-4</v>
      </c>
      <c r="I508" s="259">
        <v>2.680299028765245E-4</v>
      </c>
      <c r="J508" s="261">
        <v>2.9483289316417698E-4</v>
      </c>
      <c r="K508" s="153" t="e">
        <f t="shared" si="24"/>
        <v>#DIV/0!</v>
      </c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</row>
    <row r="509" spans="1:90" s="4" customFormat="1" ht="30">
      <c r="A509" s="105">
        <v>95547</v>
      </c>
      <c r="B509" s="12" t="s">
        <v>265</v>
      </c>
      <c r="C509" s="16" t="s">
        <v>151</v>
      </c>
      <c r="D509" s="161"/>
      <c r="E509" s="74">
        <v>50</v>
      </c>
      <c r="F509" s="27">
        <f t="shared" si="22"/>
        <v>0</v>
      </c>
      <c r="G509" s="259" t="e">
        <f t="shared" si="23"/>
        <v>#DIV/0!</v>
      </c>
      <c r="H509" s="260">
        <v>3.1001835357065535E-4</v>
      </c>
      <c r="I509" s="259">
        <v>3.4446483730072816E-4</v>
      </c>
      <c r="J509" s="261">
        <v>3.7891132103080101E-4</v>
      </c>
      <c r="K509" s="153" t="e">
        <f t="shared" si="24"/>
        <v>#DIV/0!</v>
      </c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</row>
    <row r="510" spans="1:90" s="2" customFormat="1">
      <c r="A510" s="105">
        <v>37401</v>
      </c>
      <c r="B510" s="15" t="s">
        <v>374</v>
      </c>
      <c r="C510" s="53" t="s">
        <v>40</v>
      </c>
      <c r="D510" s="161"/>
      <c r="E510" s="77">
        <v>50</v>
      </c>
      <c r="F510" s="27">
        <f t="shared" si="22"/>
        <v>0</v>
      </c>
      <c r="G510" s="259" t="e">
        <f t="shared" si="23"/>
        <v>#DIV/0!</v>
      </c>
      <c r="H510" s="260">
        <v>2.4122691258887205E-4</v>
      </c>
      <c r="I510" s="259">
        <v>2.680299028765245E-4</v>
      </c>
      <c r="J510" s="261">
        <v>2.9483289316417698E-4</v>
      </c>
      <c r="K510" s="153" t="e">
        <f t="shared" si="24"/>
        <v>#DIV/0!</v>
      </c>
    </row>
    <row r="511" spans="1:90" s="2" customFormat="1" ht="30">
      <c r="A511" s="105">
        <v>12030</v>
      </c>
      <c r="B511" s="15" t="s">
        <v>375</v>
      </c>
      <c r="C511" s="53" t="s">
        <v>376</v>
      </c>
      <c r="D511" s="161"/>
      <c r="E511" s="77">
        <v>20</v>
      </c>
      <c r="F511" s="27">
        <f t="shared" si="22"/>
        <v>0</v>
      </c>
      <c r="G511" s="259" t="e">
        <f t="shared" si="23"/>
        <v>#DIV/0!</v>
      </c>
      <c r="H511" s="260">
        <v>1.3095175254824483E-4</v>
      </c>
      <c r="I511" s="259">
        <v>1.4550194727582758E-4</v>
      </c>
      <c r="J511" s="261">
        <v>1.6005214200341035E-4</v>
      </c>
      <c r="K511" s="153" t="e">
        <f t="shared" si="24"/>
        <v>#DIV/0!</v>
      </c>
      <c r="M511" s="95"/>
      <c r="N511" s="130"/>
      <c r="O511" s="92"/>
      <c r="P511" s="97"/>
      <c r="Q511" s="97"/>
      <c r="R511" s="97"/>
      <c r="S511" s="81"/>
      <c r="T511" s="82"/>
      <c r="U511" s="86"/>
      <c r="V511" s="98"/>
    </row>
    <row r="512" spans="1:90" s="2" customFormat="1" ht="30">
      <c r="A512" s="91" t="s">
        <v>617</v>
      </c>
      <c r="B512" s="15" t="s">
        <v>377</v>
      </c>
      <c r="C512" s="53" t="s">
        <v>376</v>
      </c>
      <c r="D512" s="161"/>
      <c r="E512" s="77">
        <v>20</v>
      </c>
      <c r="F512" s="27">
        <f t="shared" si="22"/>
        <v>0</v>
      </c>
      <c r="G512" s="259" t="e">
        <f t="shared" si="23"/>
        <v>#DIV/0!</v>
      </c>
      <c r="H512" s="260">
        <v>1.3935814495664493E-4</v>
      </c>
      <c r="I512" s="259">
        <v>1.5484238328516102E-4</v>
      </c>
      <c r="J512" s="261">
        <v>1.7032662161367714E-4</v>
      </c>
      <c r="K512" s="153" t="e">
        <f t="shared" si="24"/>
        <v>#DIV/0!</v>
      </c>
      <c r="M512" s="95"/>
      <c r="N512" s="130"/>
      <c r="O512" s="92"/>
      <c r="P512" s="97"/>
      <c r="Q512" s="97"/>
      <c r="R512" s="97"/>
      <c r="S512" s="81"/>
      <c r="T512" s="82"/>
      <c r="U512" s="86"/>
      <c r="V512" s="98"/>
    </row>
    <row r="513" spans="1:60" s="2" customFormat="1" ht="45">
      <c r="A513" s="105">
        <v>38153</v>
      </c>
      <c r="B513" s="15" t="s">
        <v>378</v>
      </c>
      <c r="C513" s="53" t="s">
        <v>379</v>
      </c>
      <c r="D513" s="161"/>
      <c r="E513" s="77">
        <v>20</v>
      </c>
      <c r="F513" s="27">
        <f t="shared" si="22"/>
        <v>0</v>
      </c>
      <c r="G513" s="259" t="e">
        <f t="shared" si="23"/>
        <v>#DIV/0!</v>
      </c>
      <c r="H513" s="260">
        <v>1.3136946148779266E-4</v>
      </c>
      <c r="I513" s="259">
        <v>1.4596606831976963E-4</v>
      </c>
      <c r="J513" s="261">
        <v>1.605626751517466E-4</v>
      </c>
      <c r="K513" s="153" t="e">
        <f t="shared" si="24"/>
        <v>#DIV/0!</v>
      </c>
      <c r="M513" s="79"/>
      <c r="N513" s="131"/>
      <c r="O513" s="80"/>
      <c r="P513" s="81"/>
      <c r="Q513" s="81"/>
      <c r="R513" s="81"/>
      <c r="S513" s="81"/>
      <c r="T513" s="82"/>
      <c r="U513" s="132"/>
      <c r="V513" s="133"/>
    </row>
    <row r="514" spans="1:60" s="2" customFormat="1" ht="45">
      <c r="A514" s="105">
        <v>3097</v>
      </c>
      <c r="B514" s="15" t="s">
        <v>393</v>
      </c>
      <c r="C514" s="53" t="s">
        <v>379</v>
      </c>
      <c r="D514" s="161"/>
      <c r="E514" s="77">
        <v>20</v>
      </c>
      <c r="F514" s="27">
        <f t="shared" si="22"/>
        <v>0</v>
      </c>
      <c r="G514" s="259" t="e">
        <f t="shared" si="23"/>
        <v>#DIV/0!</v>
      </c>
      <c r="H514" s="260">
        <v>1.8708139129998451E-4</v>
      </c>
      <c r="I514" s="259">
        <v>2.0786821255553835E-4</v>
      </c>
      <c r="J514" s="261">
        <v>2.2865503381109222E-4</v>
      </c>
      <c r="K514" s="153" t="e">
        <f t="shared" si="24"/>
        <v>#DIV/0!</v>
      </c>
      <c r="M514" s="95"/>
      <c r="N514" s="130"/>
      <c r="O514" s="92"/>
      <c r="P514" s="97"/>
      <c r="Q514" s="97"/>
      <c r="R514" s="97"/>
      <c r="S514" s="81"/>
      <c r="T514" s="82"/>
      <c r="U514" s="86"/>
      <c r="V514" s="98"/>
    </row>
    <row r="515" spans="1:60" s="2" customFormat="1">
      <c r="A515" s="105">
        <v>11481</v>
      </c>
      <c r="B515" s="15" t="s">
        <v>380</v>
      </c>
      <c r="C515" s="53" t="s">
        <v>40</v>
      </c>
      <c r="D515" s="161"/>
      <c r="E515" s="77">
        <v>20</v>
      </c>
      <c r="F515" s="27">
        <f t="shared" si="22"/>
        <v>0</v>
      </c>
      <c r="G515" s="259" t="e">
        <f t="shared" si="23"/>
        <v>#DIV/0!</v>
      </c>
      <c r="H515" s="260">
        <v>7.9416912131531262E-5</v>
      </c>
      <c r="I515" s="259">
        <v>8.8241013479479181E-5</v>
      </c>
      <c r="J515" s="261">
        <v>9.7065114827427101E-5</v>
      </c>
      <c r="K515" s="153" t="e">
        <f t="shared" si="24"/>
        <v>#DIV/0!</v>
      </c>
    </row>
    <row r="516" spans="1:60" s="2" customFormat="1">
      <c r="A516" s="105">
        <v>11457</v>
      </c>
      <c r="B516" s="15" t="s">
        <v>381</v>
      </c>
      <c r="C516" s="53" t="s">
        <v>40</v>
      </c>
      <c r="D516" s="161"/>
      <c r="E516" s="77">
        <v>20</v>
      </c>
      <c r="F516" s="27">
        <f t="shared" si="22"/>
        <v>0</v>
      </c>
      <c r="G516" s="259" t="e">
        <f t="shared" si="23"/>
        <v>#DIV/0!</v>
      </c>
      <c r="H516" s="260">
        <v>1.1685407583850555E-4</v>
      </c>
      <c r="I516" s="259">
        <v>1.2983786204278394E-4</v>
      </c>
      <c r="J516" s="261">
        <v>1.4282164824706235E-4</v>
      </c>
      <c r="K516" s="153" t="e">
        <f t="shared" si="24"/>
        <v>#DIV/0!</v>
      </c>
    </row>
    <row r="517" spans="1:60" s="1" customFormat="1">
      <c r="A517" s="183"/>
      <c r="B517" s="184" t="s">
        <v>514</v>
      </c>
      <c r="C517" s="184"/>
      <c r="D517" s="171"/>
      <c r="E517" s="176"/>
      <c r="F517" s="176"/>
      <c r="G517" s="176"/>
      <c r="H517" s="176"/>
      <c r="I517" s="176"/>
      <c r="J517" s="176"/>
      <c r="K517" s="177"/>
      <c r="L517" s="2"/>
      <c r="M517" s="134"/>
      <c r="N517" s="135"/>
      <c r="O517" s="136"/>
      <c r="P517" s="85"/>
      <c r="Q517" s="137"/>
      <c r="R517" s="137"/>
      <c r="S517" s="138"/>
      <c r="T517" s="139"/>
      <c r="U517" s="140"/>
      <c r="V517" s="141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</row>
    <row r="518" spans="1:60" s="1" customFormat="1">
      <c r="A518" s="104">
        <v>5952</v>
      </c>
      <c r="B518" s="28" t="s">
        <v>146</v>
      </c>
      <c r="C518" s="10" t="s">
        <v>46</v>
      </c>
      <c r="D518" s="161"/>
      <c r="E518" s="69">
        <v>500</v>
      </c>
      <c r="F518" s="27">
        <f t="shared" si="22"/>
        <v>0</v>
      </c>
      <c r="G518" s="259" t="e">
        <f t="shared" si="23"/>
        <v>#DIV/0!</v>
      </c>
      <c r="H518" s="260">
        <v>1.8744688662208889E-3</v>
      </c>
      <c r="I518" s="259">
        <v>2.0827431846898764E-3</v>
      </c>
      <c r="J518" s="261">
        <v>2.2910175031588642E-3</v>
      </c>
      <c r="K518" s="153" t="e">
        <f t="shared" si="24"/>
        <v>#DIV/0!</v>
      </c>
      <c r="L518" s="2"/>
      <c r="M518" s="134"/>
      <c r="N518" s="135"/>
      <c r="O518" s="136"/>
      <c r="P518" s="85"/>
      <c r="Q518" s="137"/>
      <c r="R518" s="137"/>
      <c r="S518" s="138"/>
      <c r="T518" s="139"/>
      <c r="U518" s="140"/>
      <c r="V518" s="141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</row>
    <row r="519" spans="1:60" s="4" customFormat="1">
      <c r="A519" s="107">
        <v>5795</v>
      </c>
      <c r="B519" s="28" t="s">
        <v>147</v>
      </c>
      <c r="C519" s="10" t="s">
        <v>34</v>
      </c>
      <c r="D519" s="161"/>
      <c r="E519" s="69">
        <v>800</v>
      </c>
      <c r="F519" s="27">
        <f t="shared" ref="F519:F577" si="25">D519*E519</f>
        <v>0</v>
      </c>
      <c r="G519" s="259" t="e">
        <f t="shared" ref="G519:G577" si="26">F519/$F$579</f>
        <v>#DIV/0!</v>
      </c>
      <c r="H519" s="260">
        <v>3.2100932004250765E-3</v>
      </c>
      <c r="I519" s="259">
        <v>3.5667702226945294E-3</v>
      </c>
      <c r="J519" s="261">
        <v>3.9234472449639823E-3</v>
      </c>
      <c r="K519" s="153" t="e">
        <f t="shared" ref="K519:K577" si="27">IF(AND(G519&gt;=H519,G519&lt;=J519),"OK","Ajustar")</f>
        <v>#DIV/0!</v>
      </c>
      <c r="L519" s="3"/>
      <c r="M519" s="134"/>
      <c r="N519" s="135"/>
      <c r="O519" s="136"/>
      <c r="P519" s="85"/>
      <c r="Q519" s="137"/>
      <c r="R519" s="137"/>
      <c r="S519" s="138"/>
      <c r="T519" s="139"/>
      <c r="U519" s="140"/>
      <c r="V519" s="141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</row>
    <row r="520" spans="1:60" s="32" customFormat="1" ht="45">
      <c r="A520" s="107">
        <v>91282</v>
      </c>
      <c r="B520" s="19" t="s">
        <v>513</v>
      </c>
      <c r="C520" s="56" t="s">
        <v>45</v>
      </c>
      <c r="D520" s="161"/>
      <c r="E520" s="78">
        <v>300</v>
      </c>
      <c r="F520" s="27">
        <f t="shared" si="25"/>
        <v>0</v>
      </c>
      <c r="G520" s="259" t="e">
        <f t="shared" si="26"/>
        <v>#DIV/0!</v>
      </c>
      <c r="H520" s="260">
        <v>3.4226026234200353E-4</v>
      </c>
      <c r="I520" s="259">
        <v>3.8028918038000392E-4</v>
      </c>
      <c r="J520" s="261">
        <v>4.1831809841800437E-4</v>
      </c>
      <c r="K520" s="153" t="e">
        <f t="shared" si="27"/>
        <v>#DIV/0!</v>
      </c>
      <c r="L520" s="2"/>
      <c r="M520" s="134"/>
      <c r="N520" s="135"/>
      <c r="O520" s="136"/>
      <c r="P520" s="85"/>
      <c r="Q520" s="137"/>
      <c r="R520" s="137"/>
      <c r="S520" s="138"/>
      <c r="T520" s="139"/>
      <c r="U520" s="140"/>
      <c r="V520" s="141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</row>
    <row r="521" spans="1:60" s="32" customFormat="1" ht="45">
      <c r="A521" s="107">
        <v>91283</v>
      </c>
      <c r="B521" s="19" t="s">
        <v>512</v>
      </c>
      <c r="C521" s="56" t="s">
        <v>34</v>
      </c>
      <c r="D521" s="161"/>
      <c r="E521" s="78">
        <v>192</v>
      </c>
      <c r="F521" s="27">
        <f t="shared" si="25"/>
        <v>0</v>
      </c>
      <c r="G521" s="259" t="e">
        <f t="shared" si="26"/>
        <v>#DIV/0!</v>
      </c>
      <c r="H521" s="260">
        <v>2.6440975873377666E-4</v>
      </c>
      <c r="I521" s="259">
        <v>2.9378862081530738E-4</v>
      </c>
      <c r="J521" s="261">
        <v>3.2316748289683815E-4</v>
      </c>
      <c r="K521" s="153" t="e">
        <f t="shared" si="27"/>
        <v>#DIV/0!</v>
      </c>
      <c r="L521" s="2"/>
      <c r="M521" s="134"/>
      <c r="N521" s="135"/>
      <c r="O521" s="136"/>
      <c r="P521" s="85"/>
      <c r="Q521" s="137"/>
      <c r="R521" s="137"/>
      <c r="S521" s="138"/>
      <c r="T521" s="139"/>
      <c r="U521" s="140"/>
      <c r="V521" s="141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</row>
    <row r="522" spans="1:60" s="32" customFormat="1">
      <c r="A522" s="183"/>
      <c r="B522" s="184" t="s">
        <v>44</v>
      </c>
      <c r="C522" s="184"/>
      <c r="D522" s="171"/>
      <c r="E522" s="176"/>
      <c r="F522" s="176"/>
      <c r="G522" s="176"/>
      <c r="H522" s="176"/>
      <c r="I522" s="176"/>
      <c r="J522" s="176"/>
      <c r="K522" s="177"/>
      <c r="L522" s="2"/>
      <c r="M522" s="134"/>
      <c r="N522" s="135"/>
      <c r="O522" s="136"/>
      <c r="P522" s="85"/>
      <c r="Q522" s="137"/>
      <c r="R522" s="137"/>
      <c r="S522" s="138"/>
      <c r="T522" s="139"/>
      <c r="U522" s="140"/>
      <c r="V522" s="141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</row>
    <row r="523" spans="1:60" s="32" customFormat="1" ht="30">
      <c r="A523" s="104">
        <v>88829</v>
      </c>
      <c r="B523" s="28" t="s">
        <v>148</v>
      </c>
      <c r="C523" s="10" t="s">
        <v>45</v>
      </c>
      <c r="D523" s="161"/>
      <c r="E523" s="69">
        <v>4000</v>
      </c>
      <c r="F523" s="27">
        <f t="shared" si="25"/>
        <v>0</v>
      </c>
      <c r="G523" s="259" t="e">
        <f t="shared" si="26"/>
        <v>#DIV/0!</v>
      </c>
      <c r="H523" s="260">
        <v>4.699225569913092E-4</v>
      </c>
      <c r="I523" s="259">
        <v>5.2213617443478799E-4</v>
      </c>
      <c r="J523" s="261">
        <v>5.7434979187826688E-4</v>
      </c>
      <c r="K523" s="153" t="e">
        <f t="shared" si="27"/>
        <v>#DIV/0!</v>
      </c>
      <c r="L523" s="2"/>
      <c r="M523" s="134"/>
      <c r="N523" s="135"/>
      <c r="O523" s="136"/>
      <c r="P523" s="85"/>
      <c r="Q523" s="137"/>
      <c r="R523" s="137"/>
      <c r="S523" s="138"/>
      <c r="T523" s="139"/>
      <c r="U523" s="140"/>
      <c r="V523" s="141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</row>
    <row r="524" spans="1:60" s="32" customFormat="1" ht="30">
      <c r="A524" s="104">
        <v>88828</v>
      </c>
      <c r="B524" s="28" t="s">
        <v>149</v>
      </c>
      <c r="C524" s="10" t="s">
        <v>45</v>
      </c>
      <c r="D524" s="161"/>
      <c r="E524" s="69">
        <v>4000</v>
      </c>
      <c r="F524" s="27">
        <f t="shared" si="25"/>
        <v>0</v>
      </c>
      <c r="G524" s="259" t="e">
        <f t="shared" si="26"/>
        <v>#DIV/0!</v>
      </c>
      <c r="H524" s="260">
        <v>1.5664085233043639E-4</v>
      </c>
      <c r="I524" s="259">
        <v>1.7404539147826265E-4</v>
      </c>
      <c r="J524" s="261">
        <v>1.9144993062608894E-4</v>
      </c>
      <c r="K524" s="153" t="e">
        <f t="shared" si="27"/>
        <v>#DIV/0!</v>
      </c>
      <c r="L524" s="2"/>
      <c r="M524" s="134"/>
      <c r="N524" s="135"/>
      <c r="O524" s="136"/>
      <c r="P524" s="85"/>
      <c r="Q524" s="137"/>
      <c r="R524" s="137"/>
      <c r="S524" s="138"/>
      <c r="T524" s="139"/>
      <c r="U524" s="140"/>
      <c r="V524" s="141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</row>
    <row r="525" spans="1:60" s="32" customFormat="1">
      <c r="A525" s="174"/>
      <c r="B525" s="178" t="s">
        <v>67</v>
      </c>
      <c r="C525" s="175"/>
      <c r="D525" s="171"/>
      <c r="E525" s="176"/>
      <c r="F525" s="176"/>
      <c r="G525" s="176"/>
      <c r="H525" s="176"/>
      <c r="I525" s="176"/>
      <c r="J525" s="176"/>
      <c r="K525" s="177"/>
      <c r="L525" s="2"/>
      <c r="M525" s="134"/>
      <c r="N525" s="135"/>
      <c r="O525" s="136"/>
      <c r="P525" s="85"/>
      <c r="Q525" s="137"/>
      <c r="R525" s="137"/>
      <c r="S525" s="138"/>
      <c r="T525" s="139"/>
      <c r="U525" s="140"/>
      <c r="V525" s="141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</row>
    <row r="526" spans="1:60" s="32" customFormat="1" ht="30">
      <c r="A526" s="107">
        <v>5944</v>
      </c>
      <c r="B526" s="19" t="s">
        <v>507</v>
      </c>
      <c r="C526" s="56" t="s">
        <v>34</v>
      </c>
      <c r="D526" s="161"/>
      <c r="E526" s="78">
        <v>40</v>
      </c>
      <c r="F526" s="27">
        <f t="shared" si="25"/>
        <v>0</v>
      </c>
      <c r="G526" s="259" t="e">
        <f t="shared" si="26"/>
        <v>#DIV/0!</v>
      </c>
      <c r="H526" s="260">
        <v>1.3408979095659791E-3</v>
      </c>
      <c r="I526" s="259">
        <v>1.4898865661844211E-3</v>
      </c>
      <c r="J526" s="261">
        <v>1.6388752228028633E-3</v>
      </c>
      <c r="K526" s="153" t="e">
        <f t="shared" si="27"/>
        <v>#DIV/0!</v>
      </c>
      <c r="L526" s="2"/>
      <c r="M526" s="134"/>
      <c r="N526" s="135"/>
      <c r="O526" s="136"/>
      <c r="P526" s="85"/>
      <c r="Q526" s="137"/>
      <c r="R526" s="137"/>
      <c r="S526" s="138"/>
      <c r="T526" s="139"/>
      <c r="U526" s="140"/>
      <c r="V526" s="141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</row>
    <row r="527" spans="1:60" s="4" customFormat="1" ht="30">
      <c r="A527" s="107">
        <v>5946</v>
      </c>
      <c r="B527" s="19" t="s">
        <v>506</v>
      </c>
      <c r="C527" s="56" t="s">
        <v>46</v>
      </c>
      <c r="D527" s="161"/>
      <c r="E527" s="78">
        <v>50</v>
      </c>
      <c r="F527" s="27">
        <f t="shared" si="25"/>
        <v>0</v>
      </c>
      <c r="G527" s="259" t="e">
        <f t="shared" si="26"/>
        <v>#DIV/0!</v>
      </c>
      <c r="H527" s="260">
        <v>7.1460862173581175E-4</v>
      </c>
      <c r="I527" s="259">
        <v>7.9400957970645746E-4</v>
      </c>
      <c r="J527" s="261">
        <v>8.7341053767710328E-4</v>
      </c>
      <c r="K527" s="153" t="e">
        <f t="shared" si="27"/>
        <v>#DIV/0!</v>
      </c>
      <c r="L527" s="3"/>
      <c r="M527" s="134"/>
      <c r="N527" s="135"/>
      <c r="O527" s="136"/>
      <c r="P527" s="85"/>
      <c r="Q527" s="137"/>
      <c r="R527" s="137"/>
      <c r="S527" s="138"/>
      <c r="T527" s="139"/>
      <c r="U527" s="140"/>
      <c r="V527" s="141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</row>
    <row r="528" spans="1:60" s="4" customFormat="1" ht="30">
      <c r="A528" s="107">
        <v>95714</v>
      </c>
      <c r="B528" s="19" t="s">
        <v>508</v>
      </c>
      <c r="C528" s="56" t="s">
        <v>34</v>
      </c>
      <c r="D528" s="161"/>
      <c r="E528" s="78">
        <v>80</v>
      </c>
      <c r="F528" s="27">
        <f t="shared" si="25"/>
        <v>0</v>
      </c>
      <c r="G528" s="259" t="e">
        <f t="shared" si="26"/>
        <v>#DIV/0!</v>
      </c>
      <c r="H528" s="260">
        <v>2.771603241134742E-3</v>
      </c>
      <c r="I528" s="259">
        <v>3.0795591568163801E-3</v>
      </c>
      <c r="J528" s="261">
        <v>3.3875150724980182E-3</v>
      </c>
      <c r="K528" s="153" t="e">
        <f t="shared" si="27"/>
        <v>#DIV/0!</v>
      </c>
      <c r="L528" s="3"/>
      <c r="M528" s="142"/>
      <c r="N528" s="143"/>
      <c r="O528" s="144"/>
      <c r="P528" s="145"/>
      <c r="Q528" s="145"/>
      <c r="R528" s="145"/>
      <c r="S528" s="138"/>
      <c r="T528" s="139"/>
      <c r="U528" s="136"/>
      <c r="V528" s="141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</row>
    <row r="529" spans="1:60" s="1" customFormat="1" ht="30">
      <c r="A529" s="107">
        <v>95715</v>
      </c>
      <c r="B529" s="19" t="s">
        <v>508</v>
      </c>
      <c r="C529" s="56" t="s">
        <v>46</v>
      </c>
      <c r="D529" s="161"/>
      <c r="E529" s="78">
        <v>100</v>
      </c>
      <c r="F529" s="27">
        <f t="shared" si="25"/>
        <v>0</v>
      </c>
      <c r="G529" s="259" t="e">
        <f t="shared" si="26"/>
        <v>#DIV/0!</v>
      </c>
      <c r="H529" s="260">
        <v>1.370346389804101E-3</v>
      </c>
      <c r="I529" s="259">
        <v>1.5226070997823346E-3</v>
      </c>
      <c r="J529" s="261">
        <v>1.6748678097605681E-3</v>
      </c>
      <c r="K529" s="153" t="e">
        <f t="shared" si="27"/>
        <v>#DIV/0!</v>
      </c>
      <c r="L529" s="2"/>
      <c r="M529" s="142"/>
      <c r="N529" s="143"/>
      <c r="O529" s="144"/>
      <c r="P529" s="145"/>
      <c r="Q529" s="145"/>
      <c r="R529" s="145"/>
      <c r="S529" s="138"/>
      <c r="T529" s="139"/>
      <c r="U529" s="136"/>
      <c r="V529" s="141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</row>
    <row r="530" spans="1:60" s="1" customFormat="1" ht="45">
      <c r="A530" s="112">
        <v>89876</v>
      </c>
      <c r="B530" s="113" t="s">
        <v>537</v>
      </c>
      <c r="C530" s="47" t="s">
        <v>34</v>
      </c>
      <c r="D530" s="161"/>
      <c r="E530" s="73">
        <v>50</v>
      </c>
      <c r="F530" s="27">
        <f t="shared" si="25"/>
        <v>0</v>
      </c>
      <c r="G530" s="259" t="e">
        <f t="shared" si="26"/>
        <v>#DIV/0!</v>
      </c>
      <c r="H530" s="260">
        <v>2.0622420879519996E-3</v>
      </c>
      <c r="I530" s="259">
        <v>2.291380097724444E-3</v>
      </c>
      <c r="J530" s="261">
        <v>2.5205181074968884E-3</v>
      </c>
      <c r="K530" s="153" t="e">
        <f t="shared" si="27"/>
        <v>#DIV/0!</v>
      </c>
      <c r="L530" s="2"/>
      <c r="M530" s="142"/>
      <c r="N530" s="143"/>
      <c r="O530" s="144"/>
      <c r="P530" s="145"/>
      <c r="Q530" s="145"/>
      <c r="R530" s="145"/>
      <c r="S530" s="138"/>
      <c r="T530" s="139"/>
      <c r="U530" s="136"/>
      <c r="V530" s="141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</row>
    <row r="531" spans="1:60" s="4" customFormat="1" ht="45">
      <c r="A531" s="112">
        <v>89877</v>
      </c>
      <c r="B531" s="48" t="s">
        <v>68</v>
      </c>
      <c r="C531" s="47" t="s">
        <v>46</v>
      </c>
      <c r="D531" s="161"/>
      <c r="E531" s="73">
        <v>50</v>
      </c>
      <c r="F531" s="27">
        <f t="shared" si="25"/>
        <v>0</v>
      </c>
      <c r="G531" s="259" t="e">
        <f t="shared" si="26"/>
        <v>#DIV/0!</v>
      </c>
      <c r="H531" s="260">
        <v>5.5242007255200583E-4</v>
      </c>
      <c r="I531" s="259">
        <v>6.1380008061333975E-4</v>
      </c>
      <c r="J531" s="261">
        <v>6.7518008867467377E-4</v>
      </c>
      <c r="K531" s="153" t="e">
        <f t="shared" si="27"/>
        <v>#DIV/0!</v>
      </c>
      <c r="L531" s="3"/>
      <c r="M531" s="142"/>
      <c r="N531" s="143"/>
      <c r="O531" s="144"/>
      <c r="P531" s="145"/>
      <c r="Q531" s="145"/>
      <c r="R531" s="145"/>
      <c r="S531" s="138"/>
      <c r="T531" s="139"/>
      <c r="U531" s="136"/>
      <c r="V531" s="141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</row>
    <row r="532" spans="1:60" s="1" customFormat="1" ht="45">
      <c r="A532" s="102" t="s">
        <v>71</v>
      </c>
      <c r="B532" s="37" t="s">
        <v>72</v>
      </c>
      <c r="C532" s="47" t="s">
        <v>34</v>
      </c>
      <c r="D532" s="161"/>
      <c r="E532" s="73">
        <v>50</v>
      </c>
      <c r="F532" s="27">
        <f t="shared" si="25"/>
        <v>0</v>
      </c>
      <c r="G532" s="259" t="e">
        <f t="shared" si="26"/>
        <v>#DIV/0!</v>
      </c>
      <c r="H532" s="260">
        <v>9.2391996066235732E-4</v>
      </c>
      <c r="I532" s="259">
        <v>1.0265777340692859E-3</v>
      </c>
      <c r="J532" s="261">
        <v>1.1292355074762146E-3</v>
      </c>
      <c r="K532" s="153" t="e">
        <f t="shared" si="27"/>
        <v>#DIV/0!</v>
      </c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</row>
    <row r="533" spans="1:60" s="4" customFormat="1" ht="45">
      <c r="A533" s="102" t="s">
        <v>73</v>
      </c>
      <c r="B533" s="37" t="s">
        <v>72</v>
      </c>
      <c r="C533" s="47" t="s">
        <v>46</v>
      </c>
      <c r="D533" s="161"/>
      <c r="E533" s="73">
        <v>50</v>
      </c>
      <c r="F533" s="27">
        <f t="shared" si="25"/>
        <v>0</v>
      </c>
      <c r="G533" s="259" t="e">
        <f t="shared" si="26"/>
        <v>#DIV/0!</v>
      </c>
      <c r="H533" s="260">
        <v>4.1803527465685214E-4</v>
      </c>
      <c r="I533" s="259">
        <v>4.644836385076135E-4</v>
      </c>
      <c r="J533" s="261">
        <v>5.1093200235837485E-4</v>
      </c>
      <c r="K533" s="153" t="e">
        <f t="shared" si="27"/>
        <v>#DIV/0!</v>
      </c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</row>
    <row r="534" spans="1:60" s="1" customFormat="1">
      <c r="A534" s="107">
        <v>96245</v>
      </c>
      <c r="B534" s="19" t="s">
        <v>510</v>
      </c>
      <c r="C534" s="56" t="s">
        <v>511</v>
      </c>
      <c r="D534" s="161"/>
      <c r="E534" s="78">
        <v>10</v>
      </c>
      <c r="F534" s="27">
        <f t="shared" si="25"/>
        <v>0</v>
      </c>
      <c r="G534" s="259" t="e">
        <f t="shared" si="26"/>
        <v>#DIV/0!</v>
      </c>
      <c r="H534" s="260">
        <v>1.5400406464954072E-4</v>
      </c>
      <c r="I534" s="259">
        <v>1.7111562738837858E-4</v>
      </c>
      <c r="J534" s="261">
        <v>1.8822719012721645E-4</v>
      </c>
      <c r="K534" s="153" t="e">
        <f t="shared" si="27"/>
        <v>#DIV/0!</v>
      </c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</row>
    <row r="535" spans="1:60" s="1" customFormat="1">
      <c r="A535" s="107">
        <v>96246</v>
      </c>
      <c r="B535" s="19" t="s">
        <v>510</v>
      </c>
      <c r="C535" s="56" t="s">
        <v>46</v>
      </c>
      <c r="D535" s="161"/>
      <c r="E535" s="78">
        <v>10</v>
      </c>
      <c r="F535" s="27">
        <f t="shared" si="25"/>
        <v>0</v>
      </c>
      <c r="G535" s="259" t="e">
        <f t="shared" si="26"/>
        <v>#DIV/0!</v>
      </c>
      <c r="H535" s="260">
        <v>8.6087201759935667E-5</v>
      </c>
      <c r="I535" s="259">
        <v>9.5652446399928522E-5</v>
      </c>
      <c r="J535" s="261">
        <v>1.0521769103992138E-4</v>
      </c>
      <c r="K535" s="153" t="e">
        <f t="shared" si="27"/>
        <v>#DIV/0!</v>
      </c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</row>
    <row r="536" spans="1:60" s="1" customFormat="1" ht="30">
      <c r="A536" s="107">
        <v>96061</v>
      </c>
      <c r="B536" s="19" t="s">
        <v>509</v>
      </c>
      <c r="C536" s="56" t="s">
        <v>45</v>
      </c>
      <c r="D536" s="161"/>
      <c r="E536" s="78">
        <v>400</v>
      </c>
      <c r="F536" s="27">
        <f t="shared" si="25"/>
        <v>0</v>
      </c>
      <c r="G536" s="259" t="e">
        <f t="shared" si="26"/>
        <v>#DIV/0!</v>
      </c>
      <c r="H536" s="260">
        <v>2.0791462465993261E-3</v>
      </c>
      <c r="I536" s="259">
        <v>2.3101624962214734E-3</v>
      </c>
      <c r="J536" s="261">
        <v>2.5411787458436211E-3</v>
      </c>
      <c r="K536" s="153" t="e">
        <f t="shared" si="27"/>
        <v>#DIV/0!</v>
      </c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</row>
    <row r="537" spans="1:60" s="1" customFormat="1">
      <c r="A537" s="174"/>
      <c r="B537" s="178" t="s">
        <v>577</v>
      </c>
      <c r="C537" s="175"/>
      <c r="D537" s="171"/>
      <c r="E537" s="176"/>
      <c r="F537" s="176"/>
      <c r="G537" s="176"/>
      <c r="H537" s="176"/>
      <c r="I537" s="176"/>
      <c r="J537" s="176"/>
      <c r="K537" s="177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</row>
    <row r="538" spans="1:60" s="1" customFormat="1" ht="30">
      <c r="A538" s="91" t="s">
        <v>496</v>
      </c>
      <c r="B538" s="15" t="s">
        <v>495</v>
      </c>
      <c r="C538" s="16" t="s">
        <v>34</v>
      </c>
      <c r="D538" s="161"/>
      <c r="E538" s="78">
        <v>25</v>
      </c>
      <c r="F538" s="27">
        <f t="shared" si="25"/>
        <v>0</v>
      </c>
      <c r="G538" s="259" t="e">
        <f t="shared" si="26"/>
        <v>#DIV/0!</v>
      </c>
      <c r="H538" s="260">
        <v>1.2234303237225125E-4</v>
      </c>
      <c r="I538" s="259">
        <v>1.3593670263583471E-4</v>
      </c>
      <c r="J538" s="261">
        <v>1.495303728994182E-4</v>
      </c>
      <c r="K538" s="153" t="e">
        <f t="shared" si="27"/>
        <v>#DIV/0!</v>
      </c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</row>
    <row r="539" spans="1:60" s="1" customFormat="1" ht="30">
      <c r="A539" s="91" t="s">
        <v>494</v>
      </c>
      <c r="B539" s="15" t="s">
        <v>493</v>
      </c>
      <c r="C539" s="16" t="s">
        <v>46</v>
      </c>
      <c r="D539" s="161"/>
      <c r="E539" s="78">
        <v>25</v>
      </c>
      <c r="F539" s="27">
        <f t="shared" si="25"/>
        <v>0</v>
      </c>
      <c r="G539" s="259" t="e">
        <f t="shared" si="26"/>
        <v>#DIV/0!</v>
      </c>
      <c r="H539" s="260">
        <v>9.8814271011783632E-5</v>
      </c>
      <c r="I539" s="259">
        <v>1.0979363445753737E-4</v>
      </c>
      <c r="J539" s="261">
        <v>1.2077299790329112E-4</v>
      </c>
      <c r="K539" s="153" t="e">
        <f t="shared" si="27"/>
        <v>#DIV/0!</v>
      </c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</row>
    <row r="540" spans="1:60" s="1" customFormat="1" ht="30">
      <c r="A540" s="91" t="s">
        <v>492</v>
      </c>
      <c r="B540" s="15" t="s">
        <v>491</v>
      </c>
      <c r="C540" s="16" t="s">
        <v>45</v>
      </c>
      <c r="D540" s="161"/>
      <c r="E540" s="78">
        <v>25</v>
      </c>
      <c r="F540" s="27">
        <f t="shared" si="25"/>
        <v>0</v>
      </c>
      <c r="G540" s="259" t="e">
        <f t="shared" si="26"/>
        <v>#DIV/0!</v>
      </c>
      <c r="H540" s="260">
        <v>2.0265410270250207E-5</v>
      </c>
      <c r="I540" s="259">
        <v>2.2517122522500231E-5</v>
      </c>
      <c r="J540" s="261">
        <v>2.4768834774750254E-5</v>
      </c>
      <c r="K540" s="153" t="e">
        <f t="shared" si="27"/>
        <v>#DIV/0!</v>
      </c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</row>
    <row r="541" spans="1:60" s="1" customFormat="1" ht="30">
      <c r="A541" s="107">
        <v>93414</v>
      </c>
      <c r="B541" s="19" t="s">
        <v>575</v>
      </c>
      <c r="C541" s="56" t="s">
        <v>45</v>
      </c>
      <c r="D541" s="161"/>
      <c r="E541" s="78">
        <v>150</v>
      </c>
      <c r="F541" s="27">
        <f t="shared" si="25"/>
        <v>0</v>
      </c>
      <c r="G541" s="259" t="e">
        <f t="shared" si="26"/>
        <v>#DIV/0!</v>
      </c>
      <c r="H541" s="260">
        <v>2.9389739918498134E-4</v>
      </c>
      <c r="I541" s="259">
        <v>3.2655266576109038E-4</v>
      </c>
      <c r="J541" s="261">
        <v>3.5920793233719947E-4</v>
      </c>
      <c r="K541" s="153" t="e">
        <f t="shared" si="27"/>
        <v>#DIV/0!</v>
      </c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</row>
    <row r="542" spans="1:60" s="1" customFormat="1" ht="45">
      <c r="A542" s="107">
        <v>5901</v>
      </c>
      <c r="B542" s="19" t="s">
        <v>578</v>
      </c>
      <c r="C542" s="56" t="s">
        <v>34</v>
      </c>
      <c r="D542" s="161"/>
      <c r="E542" s="78">
        <v>180</v>
      </c>
      <c r="F542" s="27">
        <f t="shared" si="25"/>
        <v>0</v>
      </c>
      <c r="G542" s="259" t="e">
        <f t="shared" si="26"/>
        <v>#DIV/0!</v>
      </c>
      <c r="H542" s="260">
        <v>7.3192787864181357E-3</v>
      </c>
      <c r="I542" s="259">
        <v>8.1325319849090399E-3</v>
      </c>
      <c r="J542" s="261">
        <v>8.945785183399944E-3</v>
      </c>
      <c r="K542" s="153" t="e">
        <f t="shared" si="27"/>
        <v>#DIV/0!</v>
      </c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</row>
    <row r="543" spans="1:60" s="1" customFormat="1">
      <c r="A543" s="107">
        <v>97064</v>
      </c>
      <c r="B543" s="19" t="s">
        <v>579</v>
      </c>
      <c r="C543" s="56" t="s">
        <v>33</v>
      </c>
      <c r="D543" s="161"/>
      <c r="E543" s="78">
        <v>300</v>
      </c>
      <c r="F543" s="27">
        <f t="shared" si="25"/>
        <v>0</v>
      </c>
      <c r="G543" s="259" t="e">
        <f t="shared" si="26"/>
        <v>#DIV/0!</v>
      </c>
      <c r="H543" s="260">
        <v>1.0984439769671853E-3</v>
      </c>
      <c r="I543" s="259">
        <v>1.220493307741317E-3</v>
      </c>
      <c r="J543" s="261">
        <v>1.3425426385154488E-3</v>
      </c>
      <c r="K543" s="153" t="e">
        <f t="shared" si="27"/>
        <v>#DIV/0!</v>
      </c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</row>
    <row r="544" spans="1:60" s="1" customFormat="1">
      <c r="A544" s="107">
        <v>97066</v>
      </c>
      <c r="B544" s="19" t="s">
        <v>618</v>
      </c>
      <c r="C544" s="56" t="s">
        <v>3</v>
      </c>
      <c r="D544" s="161"/>
      <c r="E544" s="78">
        <v>100</v>
      </c>
      <c r="F544" s="27">
        <f t="shared" si="25"/>
        <v>0</v>
      </c>
      <c r="G544" s="259" t="e">
        <f t="shared" si="26"/>
        <v>#DIV/0!</v>
      </c>
      <c r="H544" s="260">
        <v>4.411789605886742E-3</v>
      </c>
      <c r="I544" s="259">
        <v>4.9019884509852686E-3</v>
      </c>
      <c r="J544" s="261">
        <v>5.392187296083796E-3</v>
      </c>
      <c r="K544" s="153" t="e">
        <f t="shared" si="27"/>
        <v>#DIV/0!</v>
      </c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</row>
    <row r="545" spans="1:60" s="118" customFormat="1">
      <c r="A545" s="91" t="s">
        <v>710</v>
      </c>
      <c r="B545" s="15" t="s">
        <v>490</v>
      </c>
      <c r="C545" s="126" t="s">
        <v>402</v>
      </c>
      <c r="D545" s="161"/>
      <c r="E545" s="78">
        <v>30</v>
      </c>
      <c r="F545" s="27">
        <f t="shared" si="25"/>
        <v>0</v>
      </c>
      <c r="G545" s="259" t="e">
        <f t="shared" si="26"/>
        <v>#DIV/0!</v>
      </c>
      <c r="H545" s="260">
        <v>5.7486665959413071E-3</v>
      </c>
      <c r="I545" s="259">
        <v>6.3874073288236743E-3</v>
      </c>
      <c r="J545" s="261">
        <v>7.0261480617060425E-3</v>
      </c>
      <c r="K545" s="153" t="e">
        <f t="shared" si="27"/>
        <v>#DIV/0!</v>
      </c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60" s="119" customFormat="1" ht="30">
      <c r="A546" s="91" t="s">
        <v>711</v>
      </c>
      <c r="B546" s="15" t="s">
        <v>576</v>
      </c>
      <c r="C546" s="126" t="s">
        <v>402</v>
      </c>
      <c r="D546" s="161"/>
      <c r="E546" s="78">
        <v>150</v>
      </c>
      <c r="F546" s="27">
        <f t="shared" si="25"/>
        <v>0</v>
      </c>
      <c r="G546" s="259" t="e">
        <f t="shared" si="26"/>
        <v>#DIV/0!</v>
      </c>
      <c r="H546" s="260">
        <v>2.696717394954554E-2</v>
      </c>
      <c r="I546" s="259">
        <v>2.9963526610606153E-2</v>
      </c>
      <c r="J546" s="261">
        <v>3.295987927166677E-2</v>
      </c>
      <c r="K546" s="153" t="e">
        <f t="shared" si="27"/>
        <v>#DIV/0!</v>
      </c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spans="1:60" s="4" customFormat="1">
      <c r="A547" s="225"/>
      <c r="B547" s="225" t="s">
        <v>584</v>
      </c>
      <c r="C547" s="225"/>
      <c r="D547" s="171"/>
      <c r="E547" s="225"/>
      <c r="F547" s="225"/>
      <c r="G547" s="225"/>
      <c r="H547" s="225"/>
      <c r="I547" s="225"/>
      <c r="J547" s="225"/>
      <c r="K547" s="225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</row>
    <row r="548" spans="1:60" s="4" customFormat="1">
      <c r="A548" s="124" t="s">
        <v>712</v>
      </c>
      <c r="B548" s="122" t="s">
        <v>587</v>
      </c>
      <c r="C548" s="77" t="s">
        <v>39</v>
      </c>
      <c r="D548" s="161"/>
      <c r="E548" s="123">
        <v>400</v>
      </c>
      <c r="F548" s="27">
        <f t="shared" si="25"/>
        <v>0</v>
      </c>
      <c r="G548" s="259" t="e">
        <f t="shared" si="26"/>
        <v>#DIV/0!</v>
      </c>
      <c r="H548" s="260">
        <v>8.5173413563968626E-4</v>
      </c>
      <c r="I548" s="259">
        <v>9.4637126182187364E-4</v>
      </c>
      <c r="J548" s="261">
        <v>1.0410083880040611E-3</v>
      </c>
      <c r="K548" s="153" t="e">
        <f t="shared" si="27"/>
        <v>#DIV/0!</v>
      </c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</row>
    <row r="549" spans="1:60" s="4" customFormat="1">
      <c r="A549" s="124" t="s">
        <v>713</v>
      </c>
      <c r="B549" s="122" t="s">
        <v>588</v>
      </c>
      <c r="C549" s="77" t="s">
        <v>39</v>
      </c>
      <c r="D549" s="161"/>
      <c r="E549" s="123">
        <v>400</v>
      </c>
      <c r="F549" s="27">
        <f t="shared" si="25"/>
        <v>0</v>
      </c>
      <c r="G549" s="259" t="e">
        <f t="shared" si="26"/>
        <v>#DIV/0!</v>
      </c>
      <c r="H549" s="260">
        <v>1.0500995833495851E-3</v>
      </c>
      <c r="I549" s="259">
        <v>1.1667773148328724E-3</v>
      </c>
      <c r="J549" s="261">
        <v>1.2834550463161596E-3</v>
      </c>
      <c r="K549" s="153" t="e">
        <f t="shared" si="27"/>
        <v>#DIV/0!</v>
      </c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</row>
    <row r="550" spans="1:60" s="4" customFormat="1">
      <c r="A550" s="124" t="s">
        <v>714</v>
      </c>
      <c r="B550" s="122" t="s">
        <v>589</v>
      </c>
      <c r="C550" s="77" t="s">
        <v>39</v>
      </c>
      <c r="D550" s="161"/>
      <c r="E550" s="123">
        <v>400</v>
      </c>
      <c r="F550" s="27">
        <f t="shared" si="25"/>
        <v>0</v>
      </c>
      <c r="G550" s="259" t="e">
        <f t="shared" si="26"/>
        <v>#DIV/0!</v>
      </c>
      <c r="H550" s="260">
        <v>1.3254962813774125E-3</v>
      </c>
      <c r="I550" s="259">
        <v>1.4727736459749026E-3</v>
      </c>
      <c r="J550" s="261">
        <v>1.620051010572393E-3</v>
      </c>
      <c r="K550" s="153" t="e">
        <f t="shared" si="27"/>
        <v>#DIV/0!</v>
      </c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</row>
    <row r="551" spans="1:60" s="4" customFormat="1">
      <c r="A551" s="124" t="s">
        <v>715</v>
      </c>
      <c r="B551" s="122" t="s">
        <v>590</v>
      </c>
      <c r="C551" s="77" t="s">
        <v>39</v>
      </c>
      <c r="D551" s="161"/>
      <c r="E551" s="123">
        <v>400</v>
      </c>
      <c r="F551" s="27">
        <f t="shared" si="25"/>
        <v>0</v>
      </c>
      <c r="G551" s="259" t="e">
        <f t="shared" si="26"/>
        <v>#DIV/0!</v>
      </c>
      <c r="H551" s="260">
        <v>1.6739329732300113E-3</v>
      </c>
      <c r="I551" s="259">
        <v>1.8599255258111237E-3</v>
      </c>
      <c r="J551" s="261">
        <v>2.0459180783922361E-3</v>
      </c>
      <c r="K551" s="153" t="e">
        <f t="shared" si="27"/>
        <v>#DIV/0!</v>
      </c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</row>
    <row r="552" spans="1:60" s="4" customFormat="1">
      <c r="A552" s="124" t="s">
        <v>716</v>
      </c>
      <c r="B552" s="122" t="s">
        <v>591</v>
      </c>
      <c r="C552" s="77" t="s">
        <v>39</v>
      </c>
      <c r="D552" s="161"/>
      <c r="E552" s="123">
        <v>250</v>
      </c>
      <c r="F552" s="27">
        <f t="shared" si="25"/>
        <v>0</v>
      </c>
      <c r="G552" s="259" t="e">
        <f t="shared" si="26"/>
        <v>#DIV/0!</v>
      </c>
      <c r="H552" s="260">
        <v>7.568420125148806E-4</v>
      </c>
      <c r="I552" s="259">
        <v>8.4093556946097838E-4</v>
      </c>
      <c r="J552" s="261">
        <v>9.2502912640707628E-4</v>
      </c>
      <c r="K552" s="153" t="e">
        <f t="shared" si="27"/>
        <v>#DIV/0!</v>
      </c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</row>
    <row r="553" spans="1:60" s="4" customFormat="1">
      <c r="A553" s="124" t="s">
        <v>717</v>
      </c>
      <c r="B553" s="122" t="s">
        <v>592</v>
      </c>
      <c r="C553" s="77" t="s">
        <v>39</v>
      </c>
      <c r="D553" s="161"/>
      <c r="E553" s="123">
        <v>250</v>
      </c>
      <c r="F553" s="27">
        <f t="shared" si="25"/>
        <v>0</v>
      </c>
      <c r="G553" s="259" t="e">
        <f t="shared" si="26"/>
        <v>#DIV/0!</v>
      </c>
      <c r="H553" s="260">
        <v>8.0947670751838746E-4</v>
      </c>
      <c r="I553" s="259">
        <v>8.9941856390931944E-4</v>
      </c>
      <c r="J553" s="261">
        <v>9.8936042030025153E-4</v>
      </c>
      <c r="K553" s="153" t="e">
        <f t="shared" si="27"/>
        <v>#DIV/0!</v>
      </c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</row>
    <row r="554" spans="1:60" s="4" customFormat="1">
      <c r="A554" s="124">
        <v>339</v>
      </c>
      <c r="B554" s="122" t="s">
        <v>593</v>
      </c>
      <c r="C554" s="77" t="s">
        <v>33</v>
      </c>
      <c r="D554" s="161"/>
      <c r="E554" s="123">
        <v>1000</v>
      </c>
      <c r="F554" s="27">
        <f t="shared" si="25"/>
        <v>0</v>
      </c>
      <c r="G554" s="259" t="e">
        <f t="shared" si="26"/>
        <v>#DIV/0!</v>
      </c>
      <c r="H554" s="260">
        <v>2.0624378890174127E-4</v>
      </c>
      <c r="I554" s="259">
        <v>2.2915976544637918E-4</v>
      </c>
      <c r="J554" s="261">
        <v>2.5207574199101712E-4</v>
      </c>
      <c r="K554" s="153" t="e">
        <f t="shared" si="27"/>
        <v>#DIV/0!</v>
      </c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</row>
    <row r="555" spans="1:60" s="4" customFormat="1">
      <c r="A555" s="124">
        <v>340</v>
      </c>
      <c r="B555" s="122" t="s">
        <v>594</v>
      </c>
      <c r="C555" s="77" t="s">
        <v>33</v>
      </c>
      <c r="D555" s="161"/>
      <c r="E555" s="123">
        <v>1000</v>
      </c>
      <c r="F555" s="27">
        <f t="shared" si="25"/>
        <v>0</v>
      </c>
      <c r="G555" s="259" t="e">
        <f t="shared" si="26"/>
        <v>#DIV/0!</v>
      </c>
      <c r="H555" s="260">
        <v>1.8666368236043671E-4</v>
      </c>
      <c r="I555" s="259">
        <v>2.0740409151159632E-4</v>
      </c>
      <c r="J555" s="261">
        <v>2.2814450066275597E-4</v>
      </c>
      <c r="K555" s="153" t="e">
        <f t="shared" si="27"/>
        <v>#DIV/0!</v>
      </c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</row>
    <row r="556" spans="1:60" s="4" customFormat="1">
      <c r="A556" s="124">
        <v>7307</v>
      </c>
      <c r="B556" s="122" t="s">
        <v>595</v>
      </c>
      <c r="C556" s="77" t="s">
        <v>574</v>
      </c>
      <c r="D556" s="161"/>
      <c r="E556" s="123">
        <v>200</v>
      </c>
      <c r="F556" s="27">
        <f t="shared" si="25"/>
        <v>0</v>
      </c>
      <c r="G556" s="259" t="e">
        <f t="shared" si="26"/>
        <v>#DIV/0!</v>
      </c>
      <c r="H556" s="260">
        <v>1.140345404965577E-3</v>
      </c>
      <c r="I556" s="259">
        <v>1.2670504499617521E-3</v>
      </c>
      <c r="J556" s="261">
        <v>1.3937554949579275E-3</v>
      </c>
      <c r="K556" s="153" t="e">
        <f t="shared" si="27"/>
        <v>#DIV/0!</v>
      </c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</row>
    <row r="557" spans="1:60" s="4" customFormat="1">
      <c r="A557" s="124" t="s">
        <v>718</v>
      </c>
      <c r="B557" s="122" t="s">
        <v>585</v>
      </c>
      <c r="C557" s="77" t="s">
        <v>36</v>
      </c>
      <c r="D557" s="161"/>
      <c r="E557" s="123">
        <v>1200</v>
      </c>
      <c r="F557" s="27">
        <f t="shared" si="25"/>
        <v>0</v>
      </c>
      <c r="G557" s="259" t="e">
        <f t="shared" si="26"/>
        <v>#DIV/0!</v>
      </c>
      <c r="H557" s="260">
        <v>3.0245741705143124E-2</v>
      </c>
      <c r="I557" s="259">
        <v>3.3606379672381247E-2</v>
      </c>
      <c r="J557" s="261">
        <v>3.6967017639619376E-2</v>
      </c>
      <c r="K557" s="153" t="e">
        <f t="shared" si="27"/>
        <v>#DIV/0!</v>
      </c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</row>
    <row r="558" spans="1:60" s="4" customFormat="1">
      <c r="A558" s="124" t="s">
        <v>719</v>
      </c>
      <c r="B558" s="122" t="s">
        <v>586</v>
      </c>
      <c r="C558" s="77" t="s">
        <v>36</v>
      </c>
      <c r="D558" s="161"/>
      <c r="E558" s="123">
        <v>500</v>
      </c>
      <c r="F558" s="27">
        <f t="shared" si="25"/>
        <v>0</v>
      </c>
      <c r="G558" s="259" t="e">
        <f t="shared" si="26"/>
        <v>#DIV/0!</v>
      </c>
      <c r="H558" s="260">
        <v>5.9594947420510871E-2</v>
      </c>
      <c r="I558" s="259">
        <v>6.6216608245012076E-2</v>
      </c>
      <c r="J558" s="261">
        <v>7.2838269069513295E-2</v>
      </c>
      <c r="K558" s="153" t="e">
        <f t="shared" si="27"/>
        <v>#DIV/0!</v>
      </c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</row>
    <row r="559" spans="1:60" s="4" customFormat="1" ht="30">
      <c r="A559" s="124">
        <v>98764</v>
      </c>
      <c r="B559" s="129" t="s">
        <v>656</v>
      </c>
      <c r="C559" s="123" t="s">
        <v>34</v>
      </c>
      <c r="D559" s="161"/>
      <c r="E559" s="123">
        <v>300</v>
      </c>
      <c r="F559" s="27">
        <f t="shared" si="25"/>
        <v>0</v>
      </c>
      <c r="G559" s="259" t="e">
        <f t="shared" si="26"/>
        <v>#DIV/0!</v>
      </c>
      <c r="H559" s="260">
        <v>1.0297441752344848E-4</v>
      </c>
      <c r="I559" s="259">
        <v>1.144160194704983E-4</v>
      </c>
      <c r="J559" s="261">
        <v>1.2585762141754814E-4</v>
      </c>
      <c r="K559" s="153" t="e">
        <f t="shared" si="27"/>
        <v>#DIV/0!</v>
      </c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</row>
    <row r="560" spans="1:60" s="4" customFormat="1">
      <c r="A560" s="225"/>
      <c r="B560" s="226" t="s">
        <v>51</v>
      </c>
      <c r="C560" s="227"/>
      <c r="D560" s="171"/>
      <c r="E560" s="228"/>
      <c r="F560" s="228"/>
      <c r="G560" s="228"/>
      <c r="H560" s="228"/>
      <c r="I560" s="228"/>
      <c r="J560" s="228"/>
      <c r="K560" s="229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</row>
    <row r="561" spans="1:60" s="4" customFormat="1">
      <c r="A561" s="93" t="s">
        <v>382</v>
      </c>
      <c r="B561" s="18" t="s">
        <v>98</v>
      </c>
      <c r="C561" s="55" t="s">
        <v>45</v>
      </c>
      <c r="D561" s="161"/>
      <c r="E561" s="78">
        <v>2400</v>
      </c>
      <c r="F561" s="27">
        <f t="shared" si="25"/>
        <v>0</v>
      </c>
      <c r="G561" s="259" t="e">
        <f t="shared" si="26"/>
        <v>#DIV/0!</v>
      </c>
      <c r="H561" s="260">
        <v>7.8445738847082551E-3</v>
      </c>
      <c r="I561" s="259">
        <v>8.7161932052313949E-3</v>
      </c>
      <c r="J561" s="261">
        <v>9.5878125257545348E-3</v>
      </c>
      <c r="K561" s="153" t="e">
        <f t="shared" si="27"/>
        <v>#DIV/0!</v>
      </c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</row>
    <row r="562" spans="1:60" s="4" customFormat="1">
      <c r="A562" s="93">
        <v>88267</v>
      </c>
      <c r="B562" s="18" t="s">
        <v>383</v>
      </c>
      <c r="C562" s="55" t="s">
        <v>45</v>
      </c>
      <c r="D562" s="161"/>
      <c r="E562" s="78">
        <v>2400</v>
      </c>
      <c r="F562" s="27">
        <f t="shared" si="25"/>
        <v>0</v>
      </c>
      <c r="G562" s="259" t="e">
        <f t="shared" si="26"/>
        <v>#DIV/0!</v>
      </c>
      <c r="H562" s="260">
        <v>9.4955684682710532E-3</v>
      </c>
      <c r="I562" s="259">
        <v>1.0550631631412281E-2</v>
      </c>
      <c r="J562" s="261">
        <v>1.1605694794553511E-2</v>
      </c>
      <c r="K562" s="153" t="e">
        <f t="shared" si="27"/>
        <v>#DIV/0!</v>
      </c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</row>
    <row r="563" spans="1:60" s="1" customFormat="1">
      <c r="A563" s="114" t="s">
        <v>384</v>
      </c>
      <c r="B563" s="84" t="s">
        <v>385</v>
      </c>
      <c r="C563" s="55" t="s">
        <v>45</v>
      </c>
      <c r="D563" s="161"/>
      <c r="E563" s="78">
        <v>6000</v>
      </c>
      <c r="F563" s="27">
        <f t="shared" si="25"/>
        <v>0</v>
      </c>
      <c r="G563" s="259" t="e">
        <f t="shared" si="26"/>
        <v>#DIV/0!</v>
      </c>
      <c r="H563" s="260">
        <v>2.0097021353994989E-2</v>
      </c>
      <c r="I563" s="259">
        <v>2.23300237266611E-2</v>
      </c>
      <c r="J563" s="261">
        <v>2.4563026099327211E-2</v>
      </c>
      <c r="K563" s="153" t="e">
        <f t="shared" si="27"/>
        <v>#DIV/0!</v>
      </c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</row>
    <row r="564" spans="1:60" s="1" customFormat="1">
      <c r="A564" s="93" t="s">
        <v>386</v>
      </c>
      <c r="B564" s="18" t="s">
        <v>387</v>
      </c>
      <c r="C564" s="55" t="s">
        <v>45</v>
      </c>
      <c r="D564" s="161"/>
      <c r="E564" s="78">
        <v>6000</v>
      </c>
      <c r="F564" s="27">
        <f t="shared" si="25"/>
        <v>0</v>
      </c>
      <c r="G564" s="259" t="e">
        <f t="shared" si="26"/>
        <v>#DIV/0!</v>
      </c>
      <c r="H564" s="260">
        <v>2.4341988452149816E-2</v>
      </c>
      <c r="I564" s="259">
        <v>2.7046653835722016E-2</v>
      </c>
      <c r="J564" s="261">
        <v>2.975131921929422E-2</v>
      </c>
      <c r="K564" s="153" t="e">
        <f t="shared" si="27"/>
        <v>#DIV/0!</v>
      </c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</row>
    <row r="565" spans="1:60" s="1" customFormat="1">
      <c r="A565" s="115" t="s">
        <v>407</v>
      </c>
      <c r="B565" s="99" t="s">
        <v>406</v>
      </c>
      <c r="C565" s="90" t="s">
        <v>45</v>
      </c>
      <c r="D565" s="161"/>
      <c r="E565" s="89">
        <v>384</v>
      </c>
      <c r="F565" s="27">
        <f t="shared" si="25"/>
        <v>0</v>
      </c>
      <c r="G565" s="259" t="e">
        <f t="shared" si="26"/>
        <v>#DIV/0!</v>
      </c>
      <c r="H565" s="260">
        <v>1.5889648060399468E-3</v>
      </c>
      <c r="I565" s="259">
        <v>1.7655164511554964E-3</v>
      </c>
      <c r="J565" s="261">
        <v>1.9420680962710462E-3</v>
      </c>
      <c r="K565" s="153" t="e">
        <f t="shared" si="27"/>
        <v>#DIV/0!</v>
      </c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</row>
    <row r="566" spans="1:60" s="1" customFormat="1">
      <c r="A566" s="115" t="s">
        <v>405</v>
      </c>
      <c r="B566" s="99" t="s">
        <v>404</v>
      </c>
      <c r="C566" s="90" t="s">
        <v>45</v>
      </c>
      <c r="D566" s="161"/>
      <c r="E566" s="89">
        <v>384</v>
      </c>
      <c r="F566" s="27">
        <f t="shared" si="25"/>
        <v>0</v>
      </c>
      <c r="G566" s="259" t="e">
        <f t="shared" si="26"/>
        <v>#DIV/0!</v>
      </c>
      <c r="H566" s="260">
        <v>1.6100173365931573E-3</v>
      </c>
      <c r="I566" s="259">
        <v>1.7889081517701746E-3</v>
      </c>
      <c r="J566" s="261">
        <v>1.9677989669471922E-3</v>
      </c>
      <c r="K566" s="153" t="e">
        <f t="shared" si="27"/>
        <v>#DIV/0!</v>
      </c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</row>
    <row r="567" spans="1:60" s="1" customFormat="1">
      <c r="A567" s="115" t="s">
        <v>559</v>
      </c>
      <c r="B567" s="99" t="s">
        <v>403</v>
      </c>
      <c r="C567" s="90" t="s">
        <v>45</v>
      </c>
      <c r="D567" s="161"/>
      <c r="E567" s="89">
        <v>384</v>
      </c>
      <c r="F567" s="27">
        <f t="shared" si="25"/>
        <v>0</v>
      </c>
      <c r="G567" s="259" t="e">
        <f t="shared" si="26"/>
        <v>#DIV/0!</v>
      </c>
      <c r="H567" s="260">
        <v>1.4771858938169473E-3</v>
      </c>
      <c r="I567" s="259">
        <v>1.6413176597966082E-3</v>
      </c>
      <c r="J567" s="261">
        <v>1.805449425776269E-3</v>
      </c>
      <c r="K567" s="153" t="e">
        <f t="shared" si="27"/>
        <v>#DIV/0!</v>
      </c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</row>
    <row r="568" spans="1:60" s="118" customFormat="1">
      <c r="A568" s="115" t="s">
        <v>720</v>
      </c>
      <c r="B568" s="18" t="s">
        <v>733</v>
      </c>
      <c r="C568" s="55" t="s">
        <v>45</v>
      </c>
      <c r="D568" s="161"/>
      <c r="E568" s="78">
        <v>2400</v>
      </c>
      <c r="F568" s="27">
        <f t="shared" si="25"/>
        <v>0</v>
      </c>
      <c r="G568" s="259" t="e">
        <f t="shared" si="26"/>
        <v>#DIV/0!</v>
      </c>
      <c r="H568" s="260">
        <v>6.96394432926019E-3</v>
      </c>
      <c r="I568" s="259">
        <v>7.7377159214002114E-3</v>
      </c>
      <c r="J568" s="261">
        <v>8.5114875135402328E-3</v>
      </c>
      <c r="K568" s="153" t="e">
        <f t="shared" si="27"/>
        <v>#DIV/0!</v>
      </c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</row>
    <row r="569" spans="1:60" s="1" customFormat="1">
      <c r="A569" s="93" t="s">
        <v>90</v>
      </c>
      <c r="B569" s="18" t="s">
        <v>91</v>
      </c>
      <c r="C569" s="55" t="s">
        <v>45</v>
      </c>
      <c r="D569" s="161"/>
      <c r="E569" s="78">
        <v>2400</v>
      </c>
      <c r="F569" s="27">
        <f t="shared" si="25"/>
        <v>0</v>
      </c>
      <c r="G569" s="259" t="e">
        <f t="shared" si="26"/>
        <v>#DIV/0!</v>
      </c>
      <c r="H569" s="260">
        <v>3.3239188864518598E-2</v>
      </c>
      <c r="I569" s="259">
        <v>3.6932432071687331E-2</v>
      </c>
      <c r="J569" s="261">
        <v>4.062567527885607E-2</v>
      </c>
      <c r="K569" s="153" t="e">
        <f t="shared" si="27"/>
        <v>#DIV/0!</v>
      </c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</row>
    <row r="570" spans="1:60" s="4" customFormat="1">
      <c r="A570" s="93" t="s">
        <v>92</v>
      </c>
      <c r="B570" s="18" t="s">
        <v>93</v>
      </c>
      <c r="C570" s="55" t="s">
        <v>45</v>
      </c>
      <c r="D570" s="161"/>
      <c r="E570" s="78">
        <v>600</v>
      </c>
      <c r="F570" s="27">
        <f t="shared" si="25"/>
        <v>0</v>
      </c>
      <c r="G570" s="259" t="e">
        <f t="shared" si="26"/>
        <v>#DIV/0!</v>
      </c>
      <c r="H570" s="260">
        <v>9.2504255343739232E-3</v>
      </c>
      <c r="I570" s="259">
        <v>1.0278250593748803E-2</v>
      </c>
      <c r="J570" s="261">
        <v>1.1306075653123684E-2</v>
      </c>
      <c r="K570" s="153" t="e">
        <f t="shared" si="27"/>
        <v>#DIV/0!</v>
      </c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3"/>
    </row>
    <row r="571" spans="1:60" s="46" customFormat="1">
      <c r="A571" s="93" t="s">
        <v>94</v>
      </c>
      <c r="B571" s="18" t="s">
        <v>95</v>
      </c>
      <c r="C571" s="55" t="s">
        <v>45</v>
      </c>
      <c r="D571" s="161"/>
      <c r="E571" s="78">
        <v>600</v>
      </c>
      <c r="F571" s="27">
        <f t="shared" si="25"/>
        <v>0</v>
      </c>
      <c r="G571" s="259" t="e">
        <f t="shared" si="26"/>
        <v>#DIV/0!</v>
      </c>
      <c r="H571" s="260">
        <v>1.0202018712281321E-2</v>
      </c>
      <c r="I571" s="259">
        <v>1.1335576346979246E-2</v>
      </c>
      <c r="J571" s="261">
        <v>1.246913398167717E-2</v>
      </c>
      <c r="K571" s="153" t="e">
        <f t="shared" si="27"/>
        <v>#DIV/0!</v>
      </c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  <c r="AA571" s="34"/>
      <c r="AB571" s="34"/>
      <c r="AC571" s="34"/>
      <c r="AD571" s="34"/>
      <c r="AE571" s="34"/>
      <c r="AF571" s="34"/>
      <c r="AG571" s="34"/>
      <c r="AH571" s="34"/>
      <c r="AI571" s="34"/>
      <c r="AJ571" s="34"/>
      <c r="AK571" s="34"/>
      <c r="AL571" s="34"/>
      <c r="AM571" s="34"/>
      <c r="AN571" s="34"/>
      <c r="AO571" s="34"/>
      <c r="AP571" s="34"/>
      <c r="AQ571" s="34"/>
      <c r="AR571" s="34"/>
      <c r="AS571" s="34"/>
      <c r="AT571" s="34"/>
      <c r="AU571" s="34"/>
      <c r="AV571" s="34"/>
      <c r="AW571" s="34"/>
      <c r="AX571" s="34"/>
      <c r="AY571" s="34"/>
      <c r="AZ571" s="34"/>
      <c r="BA571" s="34"/>
      <c r="BB571" s="34"/>
      <c r="BC571" s="34"/>
      <c r="BD571" s="34"/>
      <c r="BE571" s="34"/>
      <c r="BF571" s="34"/>
      <c r="BG571" s="34"/>
      <c r="BH571" s="34"/>
    </row>
    <row r="572" spans="1:60" s="46" customFormat="1">
      <c r="A572" s="116">
        <v>100309</v>
      </c>
      <c r="B572" s="19" t="s">
        <v>53</v>
      </c>
      <c r="C572" s="56" t="s">
        <v>45</v>
      </c>
      <c r="D572" s="161"/>
      <c r="E572" s="78">
        <v>2400</v>
      </c>
      <c r="F572" s="27">
        <f t="shared" si="25"/>
        <v>0</v>
      </c>
      <c r="G572" s="259" t="e">
        <f t="shared" si="26"/>
        <v>#DIV/0!</v>
      </c>
      <c r="H572" s="260">
        <v>1.0137795962825843E-2</v>
      </c>
      <c r="I572" s="259">
        <v>1.1264217736473158E-2</v>
      </c>
      <c r="J572" s="261">
        <v>1.2390639510120476E-2</v>
      </c>
      <c r="K572" s="153" t="e">
        <f t="shared" si="27"/>
        <v>#DIV/0!</v>
      </c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  <c r="AA572" s="34"/>
      <c r="AB572" s="34"/>
      <c r="AC572" s="34"/>
      <c r="AD572" s="34"/>
      <c r="AE572" s="34"/>
      <c r="AF572" s="34"/>
      <c r="AG572" s="34"/>
      <c r="AH572" s="34"/>
      <c r="AI572" s="34"/>
      <c r="AJ572" s="34"/>
      <c r="AK572" s="34"/>
      <c r="AL572" s="34"/>
      <c r="AM572" s="34"/>
      <c r="AN572" s="34"/>
      <c r="AO572" s="34"/>
      <c r="AP572" s="34"/>
      <c r="AQ572" s="34"/>
      <c r="AR572" s="34"/>
      <c r="AS572" s="34"/>
      <c r="AT572" s="34"/>
      <c r="AU572" s="34"/>
      <c r="AV572" s="34"/>
      <c r="AW572" s="34"/>
      <c r="AX572" s="34"/>
      <c r="AY572" s="34"/>
      <c r="AZ572" s="34"/>
      <c r="BA572" s="34"/>
      <c r="BB572" s="34"/>
      <c r="BC572" s="34"/>
      <c r="BD572" s="34"/>
      <c r="BE572" s="34"/>
      <c r="BF572" s="34"/>
      <c r="BG572" s="34"/>
      <c r="BH572" s="34"/>
    </row>
    <row r="573" spans="1:60" s="46" customFormat="1">
      <c r="A573" s="225"/>
      <c r="B573" s="226" t="s">
        <v>54</v>
      </c>
      <c r="C573" s="227"/>
      <c r="D573" s="171"/>
      <c r="E573" s="228"/>
      <c r="F573" s="228"/>
      <c r="G573" s="228"/>
      <c r="H573" s="228"/>
      <c r="I573" s="228"/>
      <c r="J573" s="228"/>
      <c r="K573" s="229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  <c r="AA573" s="34"/>
      <c r="AB573" s="34"/>
      <c r="AC573" s="34"/>
      <c r="AD573" s="34"/>
      <c r="AE573" s="34"/>
      <c r="AF573" s="34"/>
      <c r="AG573" s="34"/>
      <c r="AH573" s="34"/>
      <c r="AI573" s="34"/>
      <c r="AJ573" s="34"/>
      <c r="AK573" s="34"/>
      <c r="AL573" s="34"/>
      <c r="AM573" s="34"/>
      <c r="AN573" s="34"/>
      <c r="AO573" s="34"/>
      <c r="AP573" s="34"/>
      <c r="AQ573" s="34"/>
      <c r="AR573" s="34"/>
      <c r="AS573" s="34"/>
      <c r="AT573" s="34"/>
      <c r="AU573" s="34"/>
      <c r="AV573" s="34"/>
      <c r="AW573" s="34"/>
      <c r="AX573" s="34"/>
      <c r="AY573" s="34"/>
      <c r="AZ573" s="34"/>
      <c r="BA573" s="34"/>
      <c r="BB573" s="34"/>
      <c r="BC573" s="34"/>
      <c r="BD573" s="34"/>
      <c r="BE573" s="34"/>
      <c r="BF573" s="34"/>
      <c r="BG573" s="34"/>
      <c r="BH573" s="34"/>
    </row>
    <row r="574" spans="1:60" s="46" customFormat="1" ht="30">
      <c r="A574" s="116" t="s">
        <v>723</v>
      </c>
      <c r="B574" s="19" t="s">
        <v>727</v>
      </c>
      <c r="C574" s="56" t="s">
        <v>36</v>
      </c>
      <c r="D574" s="161"/>
      <c r="E574" s="56">
        <v>50</v>
      </c>
      <c r="F574" s="27">
        <f t="shared" si="25"/>
        <v>0</v>
      </c>
      <c r="G574" s="259" t="e">
        <f t="shared" si="26"/>
        <v>#DIV/0!</v>
      </c>
      <c r="H574" s="260">
        <v>4.8146028169890253E-3</v>
      </c>
      <c r="I574" s="259">
        <v>5.3495586855433616E-3</v>
      </c>
      <c r="J574" s="261">
        <v>5.8845145540976978E-3</v>
      </c>
      <c r="K574" s="153" t="e">
        <f t="shared" si="27"/>
        <v>#DIV/0!</v>
      </c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  <c r="AA574" s="34"/>
      <c r="AB574" s="34"/>
      <c r="AC574" s="34"/>
      <c r="AD574" s="34"/>
      <c r="AE574" s="34"/>
      <c r="AF574" s="34"/>
      <c r="AG574" s="34"/>
      <c r="AH574" s="34"/>
      <c r="AI574" s="34"/>
      <c r="AJ574" s="34"/>
      <c r="AK574" s="34"/>
      <c r="AL574" s="34"/>
      <c r="AM574" s="34"/>
      <c r="AN574" s="34"/>
      <c r="AO574" s="34"/>
      <c r="AP574" s="34"/>
      <c r="AQ574" s="34"/>
      <c r="AR574" s="34"/>
      <c r="AS574" s="34"/>
      <c r="AT574" s="34"/>
      <c r="AU574" s="34"/>
      <c r="AV574" s="34"/>
      <c r="AW574" s="34"/>
      <c r="AX574" s="34"/>
      <c r="AY574" s="34"/>
      <c r="AZ574" s="34"/>
      <c r="BA574" s="34"/>
      <c r="BB574" s="34"/>
      <c r="BC574" s="34"/>
      <c r="BD574" s="34"/>
      <c r="BE574" s="34"/>
      <c r="BF574" s="34"/>
      <c r="BG574" s="34"/>
      <c r="BH574" s="34"/>
    </row>
    <row r="575" spans="1:60" s="46" customFormat="1">
      <c r="A575" s="116" t="s">
        <v>724</v>
      </c>
      <c r="B575" s="19" t="s">
        <v>728</v>
      </c>
      <c r="C575" s="56" t="s">
        <v>52</v>
      </c>
      <c r="D575" s="161"/>
      <c r="E575" s="56">
        <v>12</v>
      </c>
      <c r="F575" s="27">
        <f t="shared" si="25"/>
        <v>0</v>
      </c>
      <c r="G575" s="259" t="e">
        <f t="shared" si="26"/>
        <v>#DIV/0!</v>
      </c>
      <c r="H575" s="260">
        <v>1.6855714771640568E-3</v>
      </c>
      <c r="I575" s="259">
        <v>1.872857196848952E-3</v>
      </c>
      <c r="J575" s="261">
        <v>2.0601429165338471E-3</v>
      </c>
      <c r="K575" s="153" t="e">
        <f t="shared" si="27"/>
        <v>#DIV/0!</v>
      </c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  <c r="AA575" s="34"/>
      <c r="AB575" s="34"/>
      <c r="AC575" s="34"/>
      <c r="AD575" s="34"/>
      <c r="AE575" s="34"/>
      <c r="AF575" s="34"/>
      <c r="AG575" s="34"/>
      <c r="AH575" s="34"/>
      <c r="AI575" s="34"/>
      <c r="AJ575" s="34"/>
      <c r="AK575" s="34"/>
      <c r="AL575" s="34"/>
      <c r="AM575" s="34"/>
      <c r="AN575" s="34"/>
      <c r="AO575" s="34"/>
      <c r="AP575" s="34"/>
      <c r="AQ575" s="34"/>
      <c r="AR575" s="34"/>
      <c r="AS575" s="34"/>
      <c r="AT575" s="34"/>
      <c r="AU575" s="34"/>
      <c r="AV575" s="34"/>
      <c r="AW575" s="34"/>
      <c r="AX575" s="34"/>
      <c r="AY575" s="34"/>
      <c r="AZ575" s="34"/>
      <c r="BA575" s="34"/>
      <c r="BB575" s="34"/>
      <c r="BC575" s="34"/>
      <c r="BD575" s="34"/>
      <c r="BE575" s="34"/>
      <c r="BF575" s="34"/>
      <c r="BG575" s="34"/>
      <c r="BH575" s="34"/>
    </row>
    <row r="576" spans="1:60" s="46" customFormat="1">
      <c r="A576" s="116" t="s">
        <v>725</v>
      </c>
      <c r="B576" s="19" t="s">
        <v>729</v>
      </c>
      <c r="C576" s="56" t="s">
        <v>52</v>
      </c>
      <c r="D576" s="161"/>
      <c r="E576" s="56">
        <v>12</v>
      </c>
      <c r="F576" s="27">
        <f t="shared" si="25"/>
        <v>0</v>
      </c>
      <c r="G576" s="259" t="e">
        <f t="shared" si="26"/>
        <v>#DIV/0!</v>
      </c>
      <c r="H576" s="260">
        <v>1.3504136956641911E-3</v>
      </c>
      <c r="I576" s="259">
        <v>1.5004596618491011E-3</v>
      </c>
      <c r="J576" s="261">
        <v>1.6505056280340113E-3</v>
      </c>
      <c r="K576" s="153" t="e">
        <f t="shared" si="27"/>
        <v>#DIV/0!</v>
      </c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  <c r="AA576" s="34"/>
      <c r="AB576" s="34"/>
      <c r="AC576" s="34"/>
      <c r="AD576" s="34"/>
      <c r="AE576" s="34"/>
      <c r="AF576" s="34"/>
      <c r="AG576" s="34"/>
      <c r="AH576" s="34"/>
      <c r="AI576" s="34"/>
      <c r="AJ576" s="34"/>
      <c r="AK576" s="34"/>
      <c r="AL576" s="34"/>
      <c r="AM576" s="34"/>
      <c r="AN576" s="34"/>
      <c r="AO576" s="34"/>
      <c r="AP576" s="34"/>
      <c r="AQ576" s="34"/>
      <c r="AR576" s="34"/>
      <c r="AS576" s="34"/>
      <c r="AT576" s="34"/>
      <c r="AU576" s="34"/>
      <c r="AV576" s="34"/>
      <c r="AW576" s="34"/>
      <c r="AX576" s="34"/>
      <c r="AY576" s="34"/>
      <c r="AZ576" s="34"/>
      <c r="BA576" s="34"/>
      <c r="BB576" s="34"/>
      <c r="BC576" s="34"/>
      <c r="BD576" s="34"/>
      <c r="BE576" s="34"/>
      <c r="BF576" s="34"/>
      <c r="BG576" s="34"/>
      <c r="BH576" s="34"/>
    </row>
    <row r="577" spans="1:60" s="46" customFormat="1" ht="30">
      <c r="A577" s="116" t="s">
        <v>726</v>
      </c>
      <c r="B577" s="19" t="s">
        <v>730</v>
      </c>
      <c r="C577" s="56" t="s">
        <v>52</v>
      </c>
      <c r="D577" s="161"/>
      <c r="E577" s="56">
        <v>12</v>
      </c>
      <c r="F577" s="27">
        <f t="shared" si="25"/>
        <v>0</v>
      </c>
      <c r="G577" s="259" t="e">
        <f t="shared" si="26"/>
        <v>#DIV/0!</v>
      </c>
      <c r="H577" s="260">
        <v>1.7245221492807753E-3</v>
      </c>
      <c r="I577" s="259">
        <v>1.9161357214230836E-3</v>
      </c>
      <c r="J577" s="261">
        <v>2.107749293565392E-3</v>
      </c>
      <c r="K577" s="153" t="e">
        <f t="shared" si="27"/>
        <v>#DIV/0!</v>
      </c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  <c r="AA577" s="34"/>
      <c r="AB577" s="34"/>
      <c r="AC577" s="34"/>
      <c r="AD577" s="34"/>
      <c r="AE577" s="34"/>
      <c r="AF577" s="34"/>
      <c r="AG577" s="34"/>
      <c r="AH577" s="34"/>
      <c r="AI577" s="34"/>
      <c r="AJ577" s="34"/>
      <c r="AK577" s="34"/>
      <c r="AL577" s="34"/>
      <c r="AM577" s="34"/>
      <c r="AN577" s="34"/>
      <c r="AO577" s="34"/>
      <c r="AP577" s="34"/>
      <c r="AQ577" s="34"/>
      <c r="AR577" s="34"/>
      <c r="AS577" s="34"/>
      <c r="AT577" s="34"/>
      <c r="AU577" s="34"/>
      <c r="AV577" s="34"/>
      <c r="AW577" s="34"/>
      <c r="AX577" s="34"/>
      <c r="AY577" s="34"/>
      <c r="AZ577" s="34"/>
      <c r="BA577" s="34"/>
      <c r="BB577" s="34"/>
      <c r="BC577" s="34"/>
      <c r="BD577" s="34"/>
      <c r="BE577" s="34"/>
      <c r="BF577" s="34"/>
      <c r="BG577" s="34"/>
      <c r="BH577" s="34"/>
    </row>
    <row r="578" spans="1:60" s="46" customFormat="1">
      <c r="A578" s="265"/>
      <c r="B578" s="266"/>
      <c r="C578" s="266"/>
      <c r="D578" s="266"/>
      <c r="E578" s="266"/>
      <c r="F578" s="267"/>
      <c r="G578" s="155"/>
      <c r="H578" s="156"/>
      <c r="I578" s="155"/>
      <c r="J578" s="157"/>
      <c r="K578" s="158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  <c r="AA578" s="34"/>
      <c r="AB578" s="34"/>
      <c r="AC578" s="34"/>
      <c r="AD578" s="34"/>
      <c r="AE578" s="34"/>
      <c r="AF578" s="34"/>
      <c r="AG578" s="34"/>
      <c r="AH578" s="34"/>
      <c r="AI578" s="34"/>
      <c r="AJ578" s="34"/>
      <c r="AK578" s="34"/>
      <c r="AL578" s="34"/>
      <c r="AM578" s="34"/>
      <c r="AN578" s="34"/>
      <c r="AO578" s="34"/>
      <c r="AP578" s="34"/>
      <c r="AQ578" s="34"/>
      <c r="AR578" s="34"/>
      <c r="AS578" s="34"/>
      <c r="AT578" s="34"/>
      <c r="AU578" s="34"/>
      <c r="AV578" s="34"/>
      <c r="AW578" s="34"/>
      <c r="AX578" s="34"/>
      <c r="AY578" s="34"/>
      <c r="AZ578" s="34"/>
      <c r="BA578" s="34"/>
      <c r="BB578" s="34"/>
      <c r="BC578" s="34"/>
      <c r="BD578" s="34"/>
      <c r="BE578" s="34"/>
      <c r="BF578" s="34"/>
      <c r="BG578" s="34"/>
      <c r="BH578" s="34"/>
    </row>
    <row r="579" spans="1:60" s="46" customFormat="1" ht="15" customHeight="1">
      <c r="A579" s="264" t="s">
        <v>785</v>
      </c>
      <c r="B579" s="264"/>
      <c r="C579" s="264"/>
      <c r="D579" s="264"/>
      <c r="E579" s="264"/>
      <c r="F579" s="257">
        <f>SUM(F6:F577)</f>
        <v>0</v>
      </c>
      <c r="G579" s="148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  <c r="AA579" s="34"/>
      <c r="AB579" s="34"/>
      <c r="AC579" s="34"/>
      <c r="AD579" s="34"/>
      <c r="AE579" s="34"/>
      <c r="AF579" s="34"/>
      <c r="AG579" s="34"/>
      <c r="AH579" s="34"/>
      <c r="AI579" s="34"/>
      <c r="AJ579" s="34"/>
      <c r="AK579" s="34"/>
      <c r="AL579" s="34"/>
      <c r="AM579" s="34"/>
      <c r="AN579" s="34"/>
      <c r="AO579" s="34"/>
      <c r="AP579" s="34"/>
      <c r="AQ579" s="34"/>
      <c r="AR579" s="34"/>
      <c r="AS579" s="34"/>
      <c r="AT579" s="34"/>
      <c r="AU579" s="34"/>
      <c r="AV579" s="34"/>
      <c r="AW579" s="34"/>
      <c r="AX579" s="34"/>
      <c r="AY579" s="34"/>
      <c r="AZ579" s="34"/>
      <c r="BA579" s="34"/>
      <c r="BB579" s="34"/>
      <c r="BC579" s="34"/>
      <c r="BD579" s="34"/>
      <c r="BE579" s="34"/>
      <c r="BF579" s="34"/>
      <c r="BG579" s="34"/>
      <c r="BH579" s="34"/>
    </row>
    <row r="580" spans="1:60" s="46" customFormat="1" ht="15" customHeight="1">
      <c r="A580" s="264" t="s">
        <v>783</v>
      </c>
      <c r="B580" s="264"/>
      <c r="C580" s="264"/>
      <c r="D580" s="264"/>
      <c r="E580" s="264"/>
      <c r="F580" s="257">
        <f>(F579)*F3</f>
        <v>0</v>
      </c>
      <c r="G580" s="148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  <c r="AA580" s="34"/>
      <c r="AB580" s="34"/>
      <c r="AC580" s="34"/>
      <c r="AD580" s="34"/>
      <c r="AE580" s="34"/>
      <c r="AF580" s="34"/>
      <c r="AG580" s="34"/>
      <c r="AH580" s="34"/>
      <c r="AI580" s="34"/>
      <c r="AJ580" s="34"/>
      <c r="AK580" s="34"/>
      <c r="AL580" s="34"/>
      <c r="AM580" s="34"/>
      <c r="AN580" s="34"/>
      <c r="AO580" s="34"/>
      <c r="AP580" s="34"/>
      <c r="AQ580" s="34"/>
      <c r="AR580" s="34"/>
      <c r="AS580" s="34"/>
      <c r="AT580" s="34"/>
      <c r="AU580" s="34"/>
      <c r="AV580" s="34"/>
      <c r="AW580" s="34"/>
      <c r="AX580" s="34"/>
      <c r="AY580" s="34"/>
      <c r="AZ580" s="34"/>
      <c r="BA580" s="34"/>
      <c r="BB580" s="34"/>
      <c r="BC580" s="34"/>
      <c r="BD580" s="34"/>
      <c r="BE580" s="34"/>
      <c r="BF580" s="34"/>
      <c r="BG580" s="34"/>
      <c r="BH580" s="34"/>
    </row>
    <row r="581" spans="1:60" s="46" customFormat="1" ht="15" customHeight="1">
      <c r="A581" s="262" t="s">
        <v>784</v>
      </c>
      <c r="B581" s="262"/>
      <c r="C581" s="262"/>
      <c r="D581" s="262"/>
      <c r="E581" s="262"/>
      <c r="F581" s="258">
        <f>F579+F580</f>
        <v>0</v>
      </c>
      <c r="G581" s="148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  <c r="AA581" s="34"/>
      <c r="AB581" s="34"/>
      <c r="AC581" s="34"/>
      <c r="AD581" s="34"/>
      <c r="AE581" s="34"/>
      <c r="AF581" s="34"/>
      <c r="AG581" s="34"/>
      <c r="AH581" s="34"/>
      <c r="AI581" s="34"/>
      <c r="AJ581" s="34"/>
      <c r="AK581" s="34"/>
      <c r="AL581" s="34"/>
      <c r="AM581" s="34"/>
      <c r="AN581" s="34"/>
      <c r="AO581" s="34"/>
      <c r="AP581" s="34"/>
      <c r="AQ581" s="34"/>
      <c r="AR581" s="34"/>
      <c r="AS581" s="34"/>
      <c r="AT581" s="34"/>
      <c r="AU581" s="34"/>
      <c r="AV581" s="34"/>
      <c r="AW581" s="34"/>
      <c r="AX581" s="34"/>
      <c r="AY581" s="34"/>
      <c r="AZ581" s="34"/>
      <c r="BA581" s="34"/>
      <c r="BB581" s="34"/>
      <c r="BC581" s="34"/>
      <c r="BD581" s="34"/>
      <c r="BE581" s="34"/>
      <c r="BF581" s="34"/>
      <c r="BG581" s="34"/>
      <c r="BH581" s="34"/>
    </row>
    <row r="582" spans="1:60" s="46" customFormat="1">
      <c r="A582" s="57"/>
      <c r="B582" s="58"/>
      <c r="C582" s="59"/>
      <c r="D582" s="60"/>
      <c r="E582" s="57"/>
      <c r="F582" s="44"/>
      <c r="G582" s="3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  <c r="AA582" s="34"/>
      <c r="AB582" s="34"/>
      <c r="AC582" s="34"/>
      <c r="AD582" s="34"/>
      <c r="AE582" s="34"/>
      <c r="AF582" s="34"/>
      <c r="AG582" s="34"/>
      <c r="AH582" s="34"/>
      <c r="AI582" s="34"/>
      <c r="AJ582" s="34"/>
      <c r="AK582" s="34"/>
      <c r="AL582" s="34"/>
      <c r="AM582" s="34"/>
      <c r="AN582" s="34"/>
      <c r="AO582" s="34"/>
      <c r="AP582" s="34"/>
      <c r="AQ582" s="34"/>
      <c r="AR582" s="34"/>
      <c r="AS582" s="34"/>
      <c r="AT582" s="34"/>
      <c r="AU582" s="34"/>
      <c r="AV582" s="34"/>
      <c r="AW582" s="34"/>
      <c r="AX582" s="34"/>
      <c r="AY582" s="34"/>
      <c r="AZ582" s="34"/>
      <c r="BA582" s="34"/>
      <c r="BB582" s="34"/>
      <c r="BC582" s="34"/>
      <c r="BD582" s="34"/>
      <c r="BE582" s="34"/>
      <c r="BF582" s="34"/>
      <c r="BG582" s="34"/>
      <c r="BH582" s="34"/>
    </row>
    <row r="583" spans="1:60" s="46" customFormat="1">
      <c r="A583" s="57"/>
      <c r="B583" s="154" t="s">
        <v>742</v>
      </c>
      <c r="C583" s="59"/>
      <c r="D583" s="60"/>
      <c r="E583" s="57"/>
      <c r="F583" s="44"/>
      <c r="G583" s="149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  <c r="AA583" s="34"/>
      <c r="AB583" s="34"/>
      <c r="AC583" s="34"/>
      <c r="AD583" s="34"/>
      <c r="AE583" s="34"/>
      <c r="AF583" s="34"/>
      <c r="AG583" s="34"/>
      <c r="AH583" s="34"/>
      <c r="AI583" s="34"/>
      <c r="AJ583" s="34"/>
      <c r="AK583" s="34"/>
      <c r="AL583" s="34"/>
      <c r="AM583" s="34"/>
      <c r="AN583" s="34"/>
      <c r="AO583" s="34"/>
      <c r="AP583" s="34"/>
      <c r="AQ583" s="34"/>
      <c r="AR583" s="34"/>
      <c r="AS583" s="34"/>
      <c r="AT583" s="34"/>
      <c r="AU583" s="34"/>
      <c r="AV583" s="34"/>
      <c r="AW583" s="34"/>
      <c r="AX583" s="34"/>
      <c r="AY583" s="34"/>
      <c r="AZ583" s="34"/>
      <c r="BA583" s="34"/>
      <c r="BB583" s="34"/>
      <c r="BC583" s="34"/>
      <c r="BD583" s="34"/>
      <c r="BE583" s="34"/>
      <c r="BF583" s="34"/>
      <c r="BG583" s="34"/>
      <c r="BH583" s="34"/>
    </row>
    <row r="584" spans="1:60" s="32" customFormat="1">
      <c r="A584" s="57"/>
      <c r="B584" s="154" t="s">
        <v>743</v>
      </c>
      <c r="C584" s="59"/>
      <c r="D584" s="60"/>
      <c r="E584" s="57"/>
      <c r="F584" s="44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</row>
    <row r="585" spans="1:60" s="4" customFormat="1">
      <c r="A585" s="57"/>
      <c r="B585" s="154" t="s">
        <v>744</v>
      </c>
      <c r="C585" s="59"/>
      <c r="D585" s="60"/>
      <c r="E585" s="57"/>
      <c r="F585" s="44"/>
      <c r="G585" s="147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</row>
    <row r="586" spans="1:60" s="2" customFormat="1">
      <c r="A586" s="57"/>
      <c r="B586" s="154" t="s">
        <v>745</v>
      </c>
      <c r="C586" s="59"/>
      <c r="D586" s="60"/>
      <c r="E586" s="57"/>
      <c r="F586" s="44"/>
    </row>
    <row r="587" spans="1:60" s="4" customFormat="1">
      <c r="A587" s="57"/>
      <c r="B587" s="154"/>
      <c r="C587" s="59"/>
      <c r="D587" s="60"/>
      <c r="E587" s="57"/>
      <c r="F587" s="44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  <c r="BF587" s="3"/>
      <c r="BG587" s="3"/>
      <c r="BH587" s="3"/>
    </row>
    <row r="588" spans="1:60" s="2" customFormat="1">
      <c r="A588" s="57"/>
      <c r="B588" s="154" t="s">
        <v>746</v>
      </c>
      <c r="C588" s="59"/>
      <c r="D588" s="60"/>
      <c r="E588" s="57"/>
      <c r="F588" s="44"/>
    </row>
    <row r="589" spans="1:60" s="4" customFormat="1">
      <c r="A589" s="57"/>
      <c r="B589" s="154" t="s">
        <v>747</v>
      </c>
      <c r="C589" s="59"/>
      <c r="D589" s="60"/>
      <c r="E589" s="57"/>
      <c r="F589" s="44"/>
      <c r="G589" s="2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</row>
    <row r="590" spans="1:60" s="2" customFormat="1">
      <c r="A590" s="57"/>
      <c r="B590" s="154" t="s">
        <v>748</v>
      </c>
      <c r="C590" s="59"/>
      <c r="D590" s="60"/>
      <c r="E590" s="57"/>
      <c r="F590" s="44"/>
    </row>
    <row r="591" spans="1:60" s="2" customFormat="1">
      <c r="A591" s="57"/>
      <c r="B591" s="58"/>
      <c r="C591" s="59"/>
      <c r="D591" s="60"/>
      <c r="E591" s="57"/>
      <c r="F591" s="44"/>
    </row>
    <row r="592" spans="1:60" s="2" customFormat="1">
      <c r="A592" s="57"/>
      <c r="B592" s="58"/>
      <c r="C592" s="59"/>
      <c r="D592" s="60"/>
      <c r="E592" s="57"/>
      <c r="F592" s="44"/>
    </row>
    <row r="593" spans="1:60" s="2" customFormat="1">
      <c r="A593" s="57"/>
      <c r="B593" s="58"/>
      <c r="C593" s="59"/>
      <c r="D593" s="60"/>
      <c r="E593" s="57"/>
      <c r="F593" s="44"/>
      <c r="G593" s="3"/>
    </row>
    <row r="594" spans="1:60" s="2" customFormat="1">
      <c r="A594" s="57"/>
      <c r="B594" s="58"/>
      <c r="C594" s="59"/>
      <c r="D594" s="60"/>
      <c r="E594" s="57"/>
      <c r="F594" s="44"/>
    </row>
    <row r="595" spans="1:60" s="4" customFormat="1">
      <c r="A595" s="57"/>
      <c r="B595" s="58"/>
      <c r="C595" s="59"/>
      <c r="D595" s="60"/>
      <c r="E595" s="57"/>
      <c r="F595" s="44"/>
      <c r="G595" s="2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</row>
    <row r="596" spans="1:60" s="2" customFormat="1">
      <c r="A596" s="57"/>
      <c r="B596" s="58"/>
      <c r="C596" s="59"/>
      <c r="D596" s="60"/>
      <c r="E596" s="57"/>
      <c r="F596" s="44"/>
      <c r="G596" s="3"/>
    </row>
    <row r="597" spans="1:60" s="2" customFormat="1">
      <c r="A597" s="57"/>
      <c r="B597" s="58"/>
      <c r="C597" s="59"/>
      <c r="D597" s="60"/>
      <c r="E597" s="57"/>
      <c r="F597" s="44"/>
    </row>
    <row r="598" spans="1:60" s="36" customFormat="1">
      <c r="A598" s="57"/>
      <c r="B598" s="58"/>
      <c r="C598" s="59"/>
      <c r="D598" s="60"/>
      <c r="E598" s="57"/>
      <c r="F598" s="44"/>
      <c r="G598" s="2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</row>
    <row r="599" spans="1:60" s="2" customFormat="1">
      <c r="A599" s="57"/>
      <c r="B599" s="58"/>
      <c r="C599" s="59"/>
      <c r="D599" s="60"/>
      <c r="E599" s="57"/>
      <c r="F599" s="44"/>
    </row>
    <row r="600" spans="1:60" s="2" customFormat="1">
      <c r="A600" s="57"/>
      <c r="B600" s="58"/>
      <c r="C600" s="59"/>
      <c r="D600" s="60"/>
      <c r="E600" s="57"/>
      <c r="F600" s="44"/>
    </row>
    <row r="601" spans="1:60" s="2" customFormat="1">
      <c r="A601" s="57"/>
      <c r="B601" s="58"/>
      <c r="C601" s="59"/>
      <c r="D601" s="60"/>
      <c r="E601" s="57"/>
      <c r="F601" s="44"/>
    </row>
    <row r="602" spans="1:60" s="2" customFormat="1">
      <c r="A602" s="57"/>
      <c r="B602" s="58"/>
      <c r="C602" s="59"/>
      <c r="D602" s="60"/>
      <c r="E602" s="57"/>
      <c r="F602" s="44"/>
    </row>
    <row r="603" spans="1:60" s="2" customFormat="1">
      <c r="A603" s="57"/>
      <c r="B603" s="58"/>
      <c r="C603" s="59"/>
      <c r="D603" s="60"/>
      <c r="E603" s="57"/>
      <c r="F603" s="44"/>
    </row>
    <row r="604" spans="1:60" s="2" customFormat="1">
      <c r="A604" s="57"/>
      <c r="B604" s="58"/>
      <c r="C604" s="59"/>
      <c r="D604" s="60"/>
      <c r="E604" s="57"/>
      <c r="F604" s="44"/>
    </row>
    <row r="605" spans="1:60" s="2" customFormat="1">
      <c r="A605" s="57"/>
      <c r="B605" s="58"/>
      <c r="C605" s="59"/>
      <c r="D605" s="60"/>
      <c r="E605" s="57"/>
      <c r="F605" s="44"/>
    </row>
    <row r="606" spans="1:60" s="2" customFormat="1">
      <c r="A606" s="57"/>
      <c r="B606" s="58"/>
      <c r="C606" s="59"/>
      <c r="D606" s="60"/>
      <c r="E606" s="57"/>
      <c r="F606" s="44"/>
    </row>
    <row r="607" spans="1:60" s="2" customFormat="1">
      <c r="A607" s="57"/>
      <c r="B607" s="58"/>
      <c r="C607" s="59"/>
      <c r="D607" s="60"/>
      <c r="E607" s="57"/>
      <c r="F607" s="44"/>
    </row>
    <row r="608" spans="1:60" s="2" customFormat="1">
      <c r="A608" s="57"/>
      <c r="B608" s="58"/>
      <c r="C608" s="59"/>
      <c r="D608" s="60"/>
      <c r="E608" s="57"/>
      <c r="F608" s="44"/>
    </row>
    <row r="609" spans="1:60" s="2" customFormat="1">
      <c r="A609" s="57"/>
      <c r="B609" s="58"/>
      <c r="C609" s="59"/>
      <c r="D609" s="60"/>
      <c r="E609" s="57"/>
      <c r="F609" s="44"/>
    </row>
    <row r="610" spans="1:60" s="2" customFormat="1">
      <c r="A610" s="57"/>
      <c r="B610" s="58"/>
      <c r="C610" s="59"/>
      <c r="D610" s="60"/>
      <c r="E610" s="57"/>
      <c r="F610" s="44"/>
    </row>
    <row r="611" spans="1:60" s="2" customFormat="1">
      <c r="A611" s="57"/>
      <c r="B611" s="58"/>
      <c r="C611" s="59"/>
      <c r="D611" s="60"/>
      <c r="E611" s="57"/>
      <c r="F611" s="44"/>
      <c r="G611" s="3"/>
    </row>
    <row r="612" spans="1:60" s="2" customFormat="1">
      <c r="A612" s="57"/>
      <c r="B612" s="58"/>
      <c r="C612" s="59"/>
      <c r="D612" s="60"/>
      <c r="E612" s="57"/>
      <c r="F612" s="44"/>
    </row>
    <row r="613" spans="1:60" s="36" customFormat="1">
      <c r="A613" s="57"/>
      <c r="B613" s="58"/>
      <c r="C613" s="59"/>
      <c r="D613" s="60"/>
      <c r="E613" s="57"/>
      <c r="F613" s="44"/>
      <c r="G613" s="2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</row>
    <row r="614" spans="1:60" s="2" customFormat="1">
      <c r="A614" s="57"/>
      <c r="B614" s="58"/>
      <c r="C614" s="59"/>
      <c r="D614" s="60"/>
      <c r="E614" s="57"/>
      <c r="F614" s="44"/>
    </row>
    <row r="615" spans="1:60" s="2" customFormat="1">
      <c r="A615" s="57"/>
      <c r="B615" s="58"/>
      <c r="C615" s="59"/>
      <c r="D615" s="60"/>
      <c r="E615" s="57"/>
      <c r="F615" s="44"/>
      <c r="G615" s="3"/>
    </row>
    <row r="616" spans="1:60" s="2" customFormat="1">
      <c r="A616" s="57"/>
      <c r="B616" s="58"/>
      <c r="C616" s="59"/>
      <c r="D616" s="60"/>
      <c r="E616" s="57"/>
      <c r="F616" s="44"/>
    </row>
    <row r="617" spans="1:60" s="36" customFormat="1">
      <c r="A617" s="57"/>
      <c r="B617" s="58"/>
      <c r="C617" s="59"/>
      <c r="D617" s="60"/>
      <c r="E617" s="57"/>
      <c r="F617" s="44"/>
      <c r="G617" s="2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</row>
    <row r="618" spans="1:60" s="2" customFormat="1">
      <c r="A618" s="57"/>
      <c r="B618" s="58"/>
      <c r="C618" s="59"/>
      <c r="D618" s="60"/>
      <c r="E618" s="57"/>
      <c r="F618" s="44"/>
    </row>
    <row r="619" spans="1:60" s="2" customFormat="1">
      <c r="A619" s="57"/>
      <c r="B619" s="58"/>
      <c r="C619" s="59"/>
      <c r="D619" s="60"/>
      <c r="E619" s="57"/>
      <c r="F619" s="44"/>
      <c r="G619" s="3"/>
    </row>
    <row r="620" spans="1:60" s="2" customFormat="1">
      <c r="A620" s="57"/>
      <c r="B620" s="58"/>
      <c r="C620" s="59"/>
      <c r="D620" s="60"/>
      <c r="E620" s="57"/>
      <c r="F620" s="44"/>
    </row>
    <row r="621" spans="1:60" s="36" customFormat="1">
      <c r="A621" s="57"/>
      <c r="B621" s="58"/>
      <c r="C621" s="59"/>
      <c r="D621" s="60"/>
      <c r="E621" s="57"/>
      <c r="F621" s="44"/>
      <c r="G621" s="2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</row>
    <row r="622" spans="1:60" s="2" customFormat="1">
      <c r="A622" s="57"/>
      <c r="B622" s="58"/>
      <c r="C622" s="59"/>
      <c r="D622" s="60"/>
      <c r="E622" s="57"/>
      <c r="F622" s="44"/>
    </row>
    <row r="623" spans="1:60" s="2" customFormat="1">
      <c r="A623" s="57"/>
      <c r="B623" s="58"/>
      <c r="C623" s="59"/>
      <c r="D623" s="60"/>
      <c r="E623" s="57"/>
      <c r="F623" s="44"/>
    </row>
    <row r="624" spans="1:60" s="2" customFormat="1">
      <c r="A624" s="57"/>
      <c r="B624" s="58"/>
      <c r="C624" s="59"/>
      <c r="D624" s="60"/>
      <c r="E624" s="57"/>
      <c r="F624" s="44"/>
    </row>
    <row r="625" spans="1:6" s="2" customFormat="1">
      <c r="A625" s="57"/>
      <c r="B625" s="58"/>
      <c r="C625" s="59"/>
      <c r="D625" s="60"/>
      <c r="E625" s="57"/>
      <c r="F625" s="44"/>
    </row>
    <row r="626" spans="1:6" s="2" customFormat="1">
      <c r="A626" s="57"/>
      <c r="B626" s="58"/>
      <c r="C626" s="59"/>
      <c r="D626" s="60"/>
      <c r="E626" s="57"/>
      <c r="F626" s="44"/>
    </row>
    <row r="627" spans="1:6" s="2" customFormat="1">
      <c r="A627" s="57"/>
      <c r="B627" s="58"/>
      <c r="C627" s="59"/>
      <c r="D627" s="60"/>
      <c r="E627" s="57"/>
      <c r="F627" s="44"/>
    </row>
    <row r="628" spans="1:6" s="2" customFormat="1">
      <c r="A628" s="57"/>
      <c r="B628" s="58"/>
      <c r="C628" s="59"/>
      <c r="D628" s="60"/>
      <c r="E628" s="57"/>
      <c r="F628" s="44"/>
    </row>
    <row r="629" spans="1:6" s="2" customFormat="1">
      <c r="A629" s="57"/>
      <c r="B629" s="58"/>
      <c r="C629" s="59"/>
      <c r="D629" s="60"/>
      <c r="E629" s="57"/>
      <c r="F629" s="44"/>
    </row>
    <row r="630" spans="1:6" s="2" customFormat="1">
      <c r="A630" s="57"/>
      <c r="B630" s="58"/>
      <c r="C630" s="59"/>
      <c r="D630" s="60"/>
      <c r="E630" s="57"/>
      <c r="F630" s="44"/>
    </row>
    <row r="631" spans="1:6" s="2" customFormat="1">
      <c r="A631" s="57"/>
      <c r="B631" s="58"/>
      <c r="C631" s="59"/>
      <c r="D631" s="60"/>
      <c r="E631" s="57"/>
      <c r="F631" s="44"/>
    </row>
    <row r="632" spans="1:6" s="2" customFormat="1">
      <c r="A632" s="57"/>
      <c r="B632" s="58"/>
      <c r="C632" s="59"/>
      <c r="D632" s="60"/>
      <c r="E632" s="57"/>
      <c r="F632" s="44"/>
    </row>
    <row r="633" spans="1:6" s="2" customFormat="1">
      <c r="A633" s="57"/>
      <c r="B633" s="58"/>
      <c r="C633" s="59"/>
      <c r="D633" s="60"/>
      <c r="E633" s="57"/>
      <c r="F633" s="44"/>
    </row>
    <row r="634" spans="1:6" s="2" customFormat="1">
      <c r="A634" s="57"/>
      <c r="B634" s="58"/>
      <c r="C634" s="59"/>
      <c r="D634" s="60"/>
      <c r="E634" s="57"/>
      <c r="F634" s="44"/>
    </row>
    <row r="635" spans="1:6" s="2" customFormat="1">
      <c r="A635" s="57"/>
      <c r="B635" s="58"/>
      <c r="C635" s="59"/>
      <c r="D635" s="60"/>
      <c r="E635" s="57"/>
      <c r="F635" s="44"/>
    </row>
    <row r="636" spans="1:6" s="2" customFormat="1">
      <c r="A636" s="57"/>
      <c r="B636" s="58"/>
      <c r="C636" s="59"/>
      <c r="D636" s="60"/>
      <c r="E636" s="57"/>
      <c r="F636" s="44"/>
    </row>
    <row r="637" spans="1:6" s="2" customFormat="1">
      <c r="A637" s="57"/>
      <c r="B637" s="58"/>
      <c r="C637" s="59"/>
      <c r="D637" s="60"/>
      <c r="E637" s="57"/>
      <c r="F637" s="44"/>
    </row>
    <row r="638" spans="1:6" s="2" customFormat="1">
      <c r="A638" s="57"/>
      <c r="B638" s="58"/>
      <c r="C638" s="59"/>
      <c r="D638" s="60"/>
      <c r="E638" s="57"/>
      <c r="F638" s="44"/>
    </row>
    <row r="639" spans="1:6" s="2" customFormat="1">
      <c r="A639" s="57"/>
      <c r="B639" s="58"/>
      <c r="C639" s="59"/>
      <c r="D639" s="60"/>
      <c r="E639" s="57"/>
      <c r="F639" s="44"/>
    </row>
    <row r="640" spans="1:6" s="2" customFormat="1">
      <c r="A640" s="57"/>
      <c r="B640" s="58"/>
      <c r="C640" s="59"/>
      <c r="D640" s="60"/>
      <c r="E640" s="57"/>
      <c r="F640" s="44"/>
    </row>
    <row r="641" spans="1:60" s="2" customFormat="1">
      <c r="A641" s="57"/>
      <c r="B641" s="58"/>
      <c r="C641" s="59"/>
      <c r="D641" s="60"/>
      <c r="E641" s="57"/>
      <c r="F641" s="44"/>
    </row>
    <row r="642" spans="1:60" s="2" customFormat="1">
      <c r="A642" s="57"/>
      <c r="B642" s="58"/>
      <c r="C642" s="59"/>
      <c r="D642" s="60"/>
      <c r="E642" s="57"/>
      <c r="F642" s="44"/>
    </row>
    <row r="643" spans="1:60" s="2" customFormat="1">
      <c r="A643" s="57"/>
      <c r="B643" s="58"/>
      <c r="C643" s="59"/>
      <c r="D643" s="60"/>
      <c r="E643" s="57"/>
      <c r="F643" s="44"/>
    </row>
    <row r="644" spans="1:60" s="2" customFormat="1">
      <c r="A644" s="57"/>
      <c r="B644" s="58"/>
      <c r="C644" s="59"/>
      <c r="D644" s="60"/>
      <c r="E644" s="57"/>
      <c r="F644" s="44"/>
    </row>
    <row r="645" spans="1:60" s="2" customFormat="1">
      <c r="A645" s="57"/>
      <c r="B645" s="58"/>
      <c r="C645" s="59"/>
      <c r="D645" s="60"/>
      <c r="E645" s="57"/>
      <c r="F645" s="44"/>
      <c r="G645" s="3"/>
    </row>
    <row r="646" spans="1:60" s="2" customFormat="1">
      <c r="A646" s="57"/>
      <c r="B646" s="58"/>
      <c r="C646" s="59"/>
      <c r="D646" s="60"/>
      <c r="E646" s="57"/>
      <c r="F646" s="44"/>
    </row>
    <row r="647" spans="1:60" s="36" customFormat="1">
      <c r="A647" s="57"/>
      <c r="B647" s="58"/>
      <c r="C647" s="59"/>
      <c r="D647" s="60"/>
      <c r="E647" s="57"/>
      <c r="F647" s="44"/>
      <c r="G647" s="2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3"/>
    </row>
    <row r="648" spans="1:60" s="2" customFormat="1">
      <c r="A648" s="57"/>
      <c r="B648" s="58"/>
      <c r="C648" s="59"/>
      <c r="D648" s="60"/>
      <c r="E648" s="57"/>
      <c r="F648" s="44"/>
    </row>
    <row r="649" spans="1:60" s="2" customFormat="1">
      <c r="A649" s="57"/>
      <c r="B649" s="58"/>
      <c r="C649" s="59"/>
      <c r="D649" s="60"/>
      <c r="E649" s="57"/>
      <c r="F649" s="44"/>
    </row>
    <row r="650" spans="1:60" s="2" customFormat="1">
      <c r="A650" s="57"/>
      <c r="B650" s="58"/>
      <c r="C650" s="59"/>
      <c r="D650" s="60"/>
      <c r="E650" s="57"/>
      <c r="F650" s="44"/>
    </row>
    <row r="651" spans="1:60" s="2" customFormat="1">
      <c r="A651" s="57"/>
      <c r="B651" s="58"/>
      <c r="C651" s="59"/>
      <c r="D651" s="60"/>
      <c r="E651" s="57"/>
      <c r="F651" s="44"/>
    </row>
    <row r="652" spans="1:60" s="2" customFormat="1">
      <c r="A652" s="57"/>
      <c r="B652" s="58"/>
      <c r="C652" s="59"/>
      <c r="D652" s="60"/>
      <c r="E652" s="57"/>
      <c r="F652" s="44"/>
    </row>
    <row r="653" spans="1:60" s="2" customFormat="1">
      <c r="A653" s="57"/>
      <c r="B653" s="58"/>
      <c r="C653" s="59"/>
      <c r="D653" s="60"/>
      <c r="E653" s="57"/>
      <c r="F653" s="44"/>
      <c r="G653" s="3"/>
    </row>
    <row r="654" spans="1:60" s="2" customFormat="1">
      <c r="A654" s="57"/>
      <c r="B654" s="58"/>
      <c r="C654" s="59"/>
      <c r="D654" s="60"/>
      <c r="E654" s="57"/>
      <c r="F654" s="44"/>
      <c r="G654" s="3"/>
    </row>
    <row r="655" spans="1:60" s="2" customFormat="1">
      <c r="A655" s="57"/>
      <c r="B655" s="58"/>
      <c r="C655" s="59"/>
      <c r="D655" s="60"/>
      <c r="E655" s="57"/>
      <c r="F655" s="44"/>
    </row>
    <row r="656" spans="1:60" s="2" customFormat="1">
      <c r="A656" s="57"/>
      <c r="B656" s="58"/>
      <c r="C656" s="59"/>
      <c r="D656" s="60"/>
      <c r="E656" s="57"/>
      <c r="F656" s="44"/>
    </row>
    <row r="657" spans="1:60" s="2" customFormat="1">
      <c r="A657" s="57"/>
      <c r="B657" s="58"/>
      <c r="C657" s="59"/>
      <c r="D657" s="60"/>
      <c r="E657" s="57"/>
      <c r="F657" s="44"/>
    </row>
    <row r="658" spans="1:60" s="2" customFormat="1">
      <c r="A658" s="57"/>
      <c r="B658" s="58"/>
      <c r="C658" s="59"/>
      <c r="D658" s="60"/>
      <c r="E658" s="57"/>
      <c r="F658" s="44"/>
    </row>
    <row r="659" spans="1:60" s="2" customFormat="1">
      <c r="A659" s="57"/>
      <c r="B659" s="58"/>
      <c r="C659" s="59"/>
      <c r="D659" s="60"/>
      <c r="E659" s="57"/>
      <c r="F659" s="44"/>
    </row>
    <row r="660" spans="1:60" s="2" customFormat="1">
      <c r="A660" s="57"/>
      <c r="B660" s="58"/>
      <c r="C660" s="59"/>
      <c r="D660" s="60"/>
      <c r="E660" s="57"/>
      <c r="F660" s="44"/>
    </row>
    <row r="661" spans="1:60" s="2" customFormat="1">
      <c r="A661" s="57"/>
      <c r="B661" s="58"/>
      <c r="C661" s="59"/>
      <c r="D661" s="60"/>
      <c r="E661" s="57"/>
      <c r="F661" s="44"/>
    </row>
    <row r="662" spans="1:60" s="2" customFormat="1">
      <c r="A662" s="57"/>
      <c r="B662" s="58"/>
      <c r="C662" s="59"/>
      <c r="D662" s="60"/>
      <c r="E662" s="57"/>
      <c r="F662" s="44"/>
    </row>
    <row r="663" spans="1:60" s="2" customFormat="1">
      <c r="A663" s="57"/>
      <c r="B663" s="58"/>
      <c r="C663" s="59"/>
      <c r="D663" s="60"/>
      <c r="E663" s="57"/>
      <c r="F663" s="44"/>
    </row>
    <row r="664" spans="1:60" s="2" customFormat="1">
      <c r="A664" s="57"/>
      <c r="B664" s="58"/>
      <c r="C664" s="59"/>
      <c r="D664" s="60"/>
      <c r="E664" s="57"/>
      <c r="F664" s="44"/>
    </row>
    <row r="665" spans="1:60" s="2" customFormat="1">
      <c r="A665" s="57"/>
      <c r="B665" s="58"/>
      <c r="C665" s="59"/>
      <c r="D665" s="60"/>
      <c r="E665" s="57"/>
      <c r="F665" s="44"/>
    </row>
    <row r="666" spans="1:60" s="2" customFormat="1">
      <c r="A666" s="57"/>
      <c r="B666" s="58"/>
      <c r="C666" s="59"/>
      <c r="D666" s="60"/>
      <c r="E666" s="57"/>
      <c r="F666" s="44"/>
    </row>
    <row r="667" spans="1:60" s="2" customFormat="1">
      <c r="A667" s="57"/>
      <c r="B667" s="58"/>
      <c r="C667" s="59"/>
      <c r="D667" s="60"/>
      <c r="E667" s="57"/>
      <c r="F667" s="44"/>
    </row>
    <row r="668" spans="1:60" s="2" customFormat="1">
      <c r="A668" s="57"/>
      <c r="B668" s="58"/>
      <c r="C668" s="59"/>
      <c r="D668" s="60"/>
      <c r="E668" s="57"/>
      <c r="F668" s="44"/>
    </row>
    <row r="669" spans="1:60" s="2" customFormat="1">
      <c r="A669" s="57"/>
      <c r="B669" s="58"/>
      <c r="C669" s="59"/>
      <c r="D669" s="60"/>
      <c r="E669" s="57"/>
      <c r="F669" s="44"/>
    </row>
    <row r="670" spans="1:60" s="2" customFormat="1">
      <c r="A670" s="57"/>
      <c r="B670" s="58"/>
      <c r="C670" s="59"/>
      <c r="D670" s="60"/>
      <c r="E670" s="57"/>
      <c r="F670" s="44"/>
    </row>
    <row r="671" spans="1:60" s="36" customFormat="1">
      <c r="A671" s="57"/>
      <c r="B671" s="58"/>
      <c r="C671" s="59"/>
      <c r="D671" s="60"/>
      <c r="E671" s="57"/>
      <c r="F671" s="44"/>
      <c r="G671" s="2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</row>
    <row r="672" spans="1:60" s="2" customFormat="1">
      <c r="A672" s="57"/>
      <c r="B672" s="58"/>
      <c r="C672" s="59"/>
      <c r="D672" s="60"/>
      <c r="E672" s="57"/>
      <c r="F672" s="44"/>
    </row>
    <row r="673" spans="1:60" s="2" customFormat="1">
      <c r="A673" s="57"/>
      <c r="B673" s="58"/>
      <c r="C673" s="59"/>
      <c r="D673" s="60"/>
      <c r="E673" s="57"/>
      <c r="F673" s="44"/>
    </row>
    <row r="674" spans="1:60" s="2" customFormat="1">
      <c r="A674" s="57"/>
      <c r="B674" s="58"/>
      <c r="C674" s="59"/>
      <c r="D674" s="60"/>
      <c r="E674" s="57"/>
      <c r="F674" s="44"/>
    </row>
    <row r="675" spans="1:60" s="2" customFormat="1">
      <c r="A675" s="57"/>
      <c r="B675" s="58"/>
      <c r="C675" s="59"/>
      <c r="D675" s="60"/>
      <c r="E675" s="57"/>
      <c r="F675" s="44"/>
    </row>
    <row r="676" spans="1:60" s="2" customFormat="1">
      <c r="A676" s="57"/>
      <c r="B676" s="58"/>
      <c r="C676" s="59"/>
      <c r="D676" s="60"/>
      <c r="E676" s="57"/>
      <c r="F676" s="44"/>
    </row>
    <row r="677" spans="1:60" s="2" customFormat="1">
      <c r="A677" s="57"/>
      <c r="B677" s="58"/>
      <c r="C677" s="59"/>
      <c r="D677" s="60"/>
      <c r="E677" s="57"/>
      <c r="F677" s="44"/>
    </row>
    <row r="678" spans="1:60" s="2" customFormat="1">
      <c r="A678" s="57"/>
      <c r="B678" s="58"/>
      <c r="C678" s="59"/>
      <c r="D678" s="60"/>
      <c r="E678" s="57"/>
      <c r="F678" s="44"/>
    </row>
    <row r="679" spans="1:60" s="2" customFormat="1">
      <c r="A679" s="57"/>
      <c r="B679" s="58"/>
      <c r="C679" s="59"/>
      <c r="D679" s="60"/>
      <c r="E679" s="57"/>
      <c r="F679" s="44"/>
      <c r="G679" s="3"/>
    </row>
    <row r="680" spans="1:60" s="2" customFormat="1">
      <c r="A680" s="57"/>
      <c r="B680" s="58"/>
      <c r="C680" s="59"/>
      <c r="D680" s="60"/>
      <c r="E680" s="57"/>
      <c r="F680" s="44"/>
    </row>
    <row r="681" spans="1:60" s="36" customFormat="1">
      <c r="A681" s="57"/>
      <c r="B681" s="58"/>
      <c r="C681" s="59"/>
      <c r="D681" s="60"/>
      <c r="E681" s="57"/>
      <c r="F681" s="44"/>
      <c r="G681" s="2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3"/>
    </row>
    <row r="682" spans="1:60" s="2" customFormat="1">
      <c r="A682" s="57"/>
      <c r="B682" s="58"/>
      <c r="C682" s="59"/>
      <c r="D682" s="60"/>
      <c r="E682" s="57"/>
      <c r="F682" s="44"/>
    </row>
    <row r="683" spans="1:60" s="2" customFormat="1">
      <c r="A683" s="57"/>
      <c r="B683" s="58"/>
      <c r="C683" s="59"/>
      <c r="D683" s="60"/>
      <c r="E683" s="57"/>
      <c r="F683" s="44"/>
      <c r="G683" s="3"/>
    </row>
    <row r="684" spans="1:60" s="2" customFormat="1">
      <c r="A684" s="57"/>
      <c r="B684" s="58"/>
      <c r="C684" s="59"/>
      <c r="D684" s="60"/>
      <c r="E684" s="57"/>
      <c r="F684" s="44"/>
      <c r="G684" s="3"/>
    </row>
    <row r="685" spans="1:60" s="36" customFormat="1">
      <c r="A685" s="57"/>
      <c r="B685" s="58"/>
      <c r="C685" s="59"/>
      <c r="D685" s="60"/>
      <c r="E685" s="57"/>
      <c r="F685" s="44"/>
      <c r="G685" s="2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3"/>
    </row>
    <row r="686" spans="1:60" s="36" customFormat="1">
      <c r="A686" s="57"/>
      <c r="B686" s="58"/>
      <c r="C686" s="59"/>
      <c r="D686" s="60"/>
      <c r="E686" s="57"/>
      <c r="F686" s="44"/>
      <c r="G686" s="2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3"/>
    </row>
    <row r="687" spans="1:60" s="2" customFormat="1">
      <c r="A687" s="57"/>
      <c r="B687" s="58"/>
      <c r="C687" s="59"/>
      <c r="D687" s="60"/>
      <c r="E687" s="57"/>
      <c r="F687" s="44"/>
    </row>
    <row r="688" spans="1:60" s="2" customFormat="1">
      <c r="A688" s="57"/>
      <c r="B688" s="58"/>
      <c r="C688" s="59"/>
      <c r="D688" s="60"/>
      <c r="E688" s="57"/>
      <c r="F688" s="44"/>
    </row>
    <row r="689" spans="1:60" s="2" customFormat="1">
      <c r="A689" s="57"/>
      <c r="B689" s="58"/>
      <c r="C689" s="59"/>
      <c r="D689" s="60"/>
      <c r="E689" s="57"/>
      <c r="F689" s="44"/>
    </row>
    <row r="690" spans="1:60" s="2" customFormat="1">
      <c r="A690" s="57"/>
      <c r="B690" s="58"/>
      <c r="C690" s="59"/>
      <c r="D690" s="60"/>
      <c r="E690" s="57"/>
      <c r="F690" s="44"/>
    </row>
    <row r="691" spans="1:60" s="2" customFormat="1">
      <c r="A691" s="57"/>
      <c r="B691" s="58"/>
      <c r="C691" s="59"/>
      <c r="D691" s="60"/>
      <c r="E691" s="57"/>
      <c r="F691" s="44"/>
    </row>
    <row r="692" spans="1:60" s="2" customFormat="1">
      <c r="A692" s="57"/>
      <c r="B692" s="58"/>
      <c r="C692" s="59"/>
      <c r="D692" s="60"/>
      <c r="E692" s="57"/>
      <c r="F692" s="44"/>
    </row>
    <row r="693" spans="1:60" s="2" customFormat="1">
      <c r="A693" s="57"/>
      <c r="B693" s="58"/>
      <c r="C693" s="59"/>
      <c r="D693" s="60"/>
      <c r="E693" s="57"/>
      <c r="F693" s="44"/>
    </row>
    <row r="694" spans="1:60" s="2" customFormat="1">
      <c r="A694" s="57"/>
      <c r="B694" s="58"/>
      <c r="C694" s="59"/>
      <c r="D694" s="60"/>
      <c r="E694" s="57"/>
      <c r="F694" s="44"/>
    </row>
    <row r="695" spans="1:60" s="2" customFormat="1">
      <c r="A695" s="57"/>
      <c r="B695" s="58"/>
      <c r="C695" s="59"/>
      <c r="D695" s="60"/>
      <c r="E695" s="57"/>
      <c r="F695" s="44"/>
    </row>
    <row r="696" spans="1:60" s="2" customFormat="1">
      <c r="A696" s="57"/>
      <c r="B696" s="58"/>
      <c r="C696" s="59"/>
      <c r="D696" s="60"/>
      <c r="E696" s="57"/>
      <c r="F696" s="44"/>
      <c r="G696" s="3"/>
    </row>
    <row r="697" spans="1:60" s="2" customFormat="1">
      <c r="A697" s="57"/>
      <c r="B697" s="58"/>
      <c r="C697" s="59"/>
      <c r="D697" s="60"/>
      <c r="E697" s="57"/>
      <c r="F697" s="44"/>
    </row>
    <row r="698" spans="1:60" s="44" customFormat="1">
      <c r="A698" s="57"/>
      <c r="B698" s="58"/>
      <c r="C698" s="59"/>
      <c r="D698" s="60"/>
      <c r="E698" s="57"/>
      <c r="G698" s="2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3"/>
    </row>
    <row r="699" spans="1:60" s="2" customFormat="1">
      <c r="A699" s="57"/>
      <c r="B699" s="58"/>
      <c r="C699" s="59"/>
      <c r="D699" s="60"/>
      <c r="E699" s="57"/>
      <c r="F699" s="44"/>
      <c r="G699" s="3"/>
    </row>
    <row r="700" spans="1:60" s="2" customFormat="1">
      <c r="A700" s="57"/>
      <c r="B700" s="58"/>
      <c r="C700" s="59"/>
      <c r="D700" s="60"/>
      <c r="E700" s="57"/>
      <c r="F700" s="44"/>
    </row>
    <row r="701" spans="1:60" s="44" customFormat="1">
      <c r="A701" s="57"/>
      <c r="B701" s="58"/>
      <c r="C701" s="59"/>
      <c r="D701" s="60"/>
      <c r="E701" s="57"/>
      <c r="G701" s="2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3"/>
    </row>
    <row r="702" spans="1:60" s="2" customFormat="1">
      <c r="A702" s="57"/>
      <c r="B702" s="58"/>
      <c r="C702" s="59"/>
      <c r="D702" s="60"/>
      <c r="E702" s="57"/>
      <c r="F702" s="44"/>
      <c r="G702" s="3"/>
    </row>
    <row r="703" spans="1:60" s="2" customFormat="1">
      <c r="A703" s="57"/>
      <c r="B703" s="58"/>
      <c r="C703" s="59"/>
      <c r="D703" s="60"/>
      <c r="E703" s="57"/>
      <c r="F703" s="44"/>
    </row>
    <row r="704" spans="1:60" s="44" customFormat="1">
      <c r="A704" s="57"/>
      <c r="B704" s="58"/>
      <c r="C704" s="59"/>
      <c r="D704" s="60"/>
      <c r="E704" s="57"/>
      <c r="G704" s="2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3"/>
    </row>
    <row r="705" spans="1:60" s="2" customFormat="1">
      <c r="A705" s="57"/>
      <c r="B705" s="58"/>
      <c r="C705" s="59"/>
      <c r="D705" s="60"/>
      <c r="E705" s="57"/>
      <c r="F705" s="44"/>
      <c r="G705" s="3"/>
    </row>
    <row r="706" spans="1:60" s="2" customFormat="1">
      <c r="A706" s="57"/>
      <c r="B706" s="58"/>
      <c r="C706" s="59"/>
      <c r="D706" s="60"/>
      <c r="E706" s="57"/>
      <c r="F706" s="44"/>
    </row>
    <row r="707" spans="1:60" s="44" customFormat="1">
      <c r="A707" s="57"/>
      <c r="B707" s="58"/>
      <c r="C707" s="59"/>
      <c r="D707" s="60"/>
      <c r="E707" s="57"/>
      <c r="G707" s="2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3"/>
    </row>
    <row r="708" spans="1:60" s="2" customFormat="1">
      <c r="A708" s="57"/>
      <c r="B708" s="58"/>
      <c r="C708" s="59"/>
      <c r="D708" s="60"/>
      <c r="E708" s="57"/>
      <c r="F708" s="44"/>
    </row>
    <row r="709" spans="1:60" s="2" customFormat="1">
      <c r="A709" s="57"/>
      <c r="B709" s="58"/>
      <c r="C709" s="59"/>
      <c r="D709" s="60"/>
      <c r="E709" s="57"/>
      <c r="F709" s="44"/>
      <c r="G709" s="3"/>
    </row>
    <row r="710" spans="1:60" s="2" customFormat="1">
      <c r="A710" s="57"/>
      <c r="B710" s="58"/>
      <c r="C710" s="59"/>
      <c r="D710" s="60"/>
      <c r="E710" s="57"/>
      <c r="F710" s="44"/>
    </row>
    <row r="711" spans="1:60" s="44" customFormat="1">
      <c r="A711" s="57"/>
      <c r="B711" s="58"/>
      <c r="C711" s="59"/>
      <c r="D711" s="60"/>
      <c r="E711" s="57"/>
      <c r="G711" s="2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3"/>
    </row>
    <row r="712" spans="1:60" s="2" customFormat="1">
      <c r="A712" s="57"/>
      <c r="B712" s="58"/>
      <c r="C712" s="59"/>
      <c r="D712" s="60"/>
      <c r="E712" s="57"/>
      <c r="F712" s="44"/>
    </row>
    <row r="713" spans="1:60" s="2" customFormat="1">
      <c r="A713" s="57"/>
      <c r="B713" s="58"/>
      <c r="C713" s="59"/>
      <c r="D713" s="60"/>
      <c r="E713" s="57"/>
      <c r="F713" s="44"/>
    </row>
    <row r="714" spans="1:60" s="2" customFormat="1">
      <c r="A714" s="57"/>
      <c r="B714" s="58"/>
      <c r="C714" s="59"/>
      <c r="D714" s="60"/>
      <c r="E714" s="57"/>
      <c r="F714" s="44"/>
    </row>
    <row r="715" spans="1:60" s="2" customFormat="1">
      <c r="A715" s="57"/>
      <c r="B715" s="58"/>
      <c r="C715" s="59"/>
      <c r="D715" s="60"/>
      <c r="E715" s="57"/>
      <c r="F715" s="44"/>
    </row>
    <row r="716" spans="1:60" s="2" customFormat="1">
      <c r="A716" s="57"/>
      <c r="B716" s="58"/>
      <c r="C716" s="59"/>
      <c r="D716" s="60"/>
      <c r="E716" s="57"/>
      <c r="F716" s="44"/>
    </row>
    <row r="717" spans="1:60" s="2" customFormat="1">
      <c r="A717" s="57"/>
      <c r="B717" s="58"/>
      <c r="C717" s="59"/>
      <c r="D717" s="60"/>
      <c r="E717" s="57"/>
      <c r="F717" s="44"/>
    </row>
    <row r="718" spans="1:60" s="2" customFormat="1">
      <c r="A718" s="57"/>
      <c r="B718" s="58"/>
      <c r="C718" s="59"/>
      <c r="D718" s="60"/>
      <c r="E718" s="57"/>
      <c r="F718" s="44"/>
    </row>
    <row r="719" spans="1:60" s="2" customFormat="1">
      <c r="A719" s="57"/>
      <c r="B719" s="58"/>
      <c r="C719" s="59"/>
      <c r="D719" s="60"/>
      <c r="E719" s="57"/>
      <c r="F719" s="44"/>
      <c r="G719" s="3"/>
    </row>
    <row r="720" spans="1:60" s="2" customFormat="1">
      <c r="A720" s="57"/>
      <c r="B720" s="58"/>
      <c r="C720" s="59"/>
      <c r="D720" s="60"/>
      <c r="E720" s="57"/>
      <c r="F720" s="44"/>
    </row>
    <row r="721" spans="1:60" s="44" customFormat="1">
      <c r="A721" s="57"/>
      <c r="B721" s="58"/>
      <c r="C721" s="59"/>
      <c r="D721" s="60"/>
      <c r="E721" s="57"/>
      <c r="G721" s="2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</row>
    <row r="722" spans="1:60" s="2" customFormat="1">
      <c r="A722" s="57"/>
      <c r="B722" s="58"/>
      <c r="C722" s="59"/>
      <c r="D722" s="60"/>
      <c r="E722" s="57"/>
      <c r="F722" s="44"/>
    </row>
    <row r="723" spans="1:60" s="2" customFormat="1">
      <c r="A723" s="57"/>
      <c r="B723" s="58"/>
      <c r="C723" s="59"/>
      <c r="D723" s="60"/>
      <c r="E723" s="57"/>
      <c r="F723" s="44"/>
    </row>
    <row r="724" spans="1:60" s="2" customFormat="1">
      <c r="A724" s="57"/>
      <c r="B724" s="58"/>
      <c r="C724" s="59"/>
      <c r="D724" s="60"/>
      <c r="E724" s="57"/>
      <c r="F724" s="44"/>
    </row>
    <row r="725" spans="1:60" s="2" customFormat="1">
      <c r="A725" s="57"/>
      <c r="B725" s="58"/>
      <c r="C725" s="59"/>
      <c r="D725" s="60"/>
      <c r="E725" s="57"/>
      <c r="F725" s="44"/>
    </row>
    <row r="726" spans="1:60" s="2" customFormat="1">
      <c r="A726" s="57"/>
      <c r="B726" s="58"/>
      <c r="C726" s="59"/>
      <c r="D726" s="60"/>
      <c r="E726" s="57"/>
      <c r="F726" s="44"/>
    </row>
    <row r="727" spans="1:60" s="2" customFormat="1">
      <c r="A727" s="57"/>
      <c r="B727" s="58"/>
      <c r="C727" s="59"/>
      <c r="D727" s="60"/>
      <c r="E727" s="57"/>
      <c r="F727" s="44"/>
    </row>
    <row r="728" spans="1:60" s="2" customFormat="1">
      <c r="A728" s="57"/>
      <c r="B728" s="58"/>
      <c r="C728" s="59"/>
      <c r="D728" s="60"/>
      <c r="E728" s="57"/>
      <c r="F728" s="44"/>
    </row>
    <row r="729" spans="1:60" s="2" customFormat="1">
      <c r="A729" s="57"/>
      <c r="B729" s="58"/>
      <c r="C729" s="59"/>
      <c r="D729" s="60"/>
      <c r="E729" s="57"/>
      <c r="F729" s="44"/>
    </row>
    <row r="730" spans="1:60" s="2" customFormat="1">
      <c r="A730" s="57"/>
      <c r="B730" s="58"/>
      <c r="C730" s="59"/>
      <c r="D730" s="60"/>
      <c r="E730" s="57"/>
      <c r="F730" s="44"/>
    </row>
    <row r="731" spans="1:60" s="2" customFormat="1">
      <c r="A731" s="57"/>
      <c r="B731" s="58"/>
      <c r="C731" s="59"/>
      <c r="D731" s="60"/>
      <c r="E731" s="57"/>
      <c r="F731" s="44"/>
    </row>
    <row r="732" spans="1:60" s="2" customFormat="1">
      <c r="A732" s="57"/>
      <c r="B732" s="58"/>
      <c r="C732" s="59"/>
      <c r="D732" s="60"/>
      <c r="E732" s="57"/>
      <c r="F732" s="44"/>
    </row>
    <row r="733" spans="1:60" s="2" customFormat="1">
      <c r="A733" s="57"/>
      <c r="B733" s="58"/>
      <c r="C733" s="59"/>
      <c r="D733" s="60"/>
      <c r="E733" s="57"/>
      <c r="F733" s="44"/>
    </row>
    <row r="734" spans="1:60" s="2" customFormat="1">
      <c r="A734" s="57"/>
      <c r="B734" s="58"/>
      <c r="C734" s="59"/>
      <c r="D734" s="60"/>
      <c r="E734" s="57"/>
      <c r="F734" s="44"/>
    </row>
    <row r="735" spans="1:60" s="2" customFormat="1">
      <c r="A735" s="57"/>
      <c r="B735" s="58"/>
      <c r="C735" s="59"/>
      <c r="D735" s="60"/>
      <c r="E735" s="57"/>
      <c r="F735" s="44"/>
    </row>
    <row r="736" spans="1:60" s="2" customFormat="1">
      <c r="A736" s="57"/>
      <c r="B736" s="58"/>
      <c r="C736" s="59"/>
      <c r="D736" s="60"/>
      <c r="E736" s="57"/>
      <c r="F736" s="44"/>
    </row>
    <row r="737" spans="1:6" s="2" customFormat="1">
      <c r="A737" s="57"/>
      <c r="B737" s="58"/>
      <c r="C737" s="59"/>
      <c r="D737" s="60"/>
      <c r="E737" s="57"/>
      <c r="F737" s="44"/>
    </row>
    <row r="738" spans="1:6" s="2" customFormat="1">
      <c r="A738" s="57"/>
      <c r="B738" s="58"/>
      <c r="C738" s="59"/>
      <c r="D738" s="60"/>
      <c r="E738" s="57"/>
      <c r="F738" s="44"/>
    </row>
    <row r="739" spans="1:6" s="2" customFormat="1">
      <c r="A739" s="57"/>
      <c r="B739" s="58"/>
      <c r="C739" s="59"/>
      <c r="D739" s="60"/>
      <c r="E739" s="57"/>
      <c r="F739" s="44"/>
    </row>
    <row r="740" spans="1:6" s="2" customFormat="1">
      <c r="A740" s="57"/>
      <c r="B740" s="58"/>
      <c r="C740" s="59"/>
      <c r="D740" s="60"/>
      <c r="E740" s="57"/>
      <c r="F740" s="44"/>
    </row>
    <row r="741" spans="1:6" s="2" customFormat="1">
      <c r="A741" s="57"/>
      <c r="B741" s="58"/>
      <c r="C741" s="59"/>
      <c r="D741" s="60"/>
      <c r="E741" s="57"/>
      <c r="F741" s="44"/>
    </row>
    <row r="742" spans="1:6" s="2" customFormat="1">
      <c r="A742" s="57"/>
      <c r="B742" s="58"/>
      <c r="C742" s="59"/>
      <c r="D742" s="60"/>
      <c r="E742" s="57"/>
      <c r="F742" s="44"/>
    </row>
    <row r="743" spans="1:6" s="2" customFormat="1">
      <c r="A743" s="57"/>
      <c r="B743" s="58"/>
      <c r="C743" s="59"/>
      <c r="D743" s="60"/>
      <c r="E743" s="57"/>
      <c r="F743" s="44"/>
    </row>
    <row r="744" spans="1:6" s="2" customFormat="1">
      <c r="A744" s="57"/>
      <c r="B744" s="58"/>
      <c r="C744" s="59"/>
      <c r="D744" s="60"/>
      <c r="E744" s="57"/>
      <c r="F744" s="44"/>
    </row>
    <row r="745" spans="1:6" s="2" customFormat="1">
      <c r="A745" s="57"/>
      <c r="B745" s="58"/>
      <c r="C745" s="59"/>
      <c r="D745" s="60"/>
      <c r="E745" s="57"/>
      <c r="F745" s="44"/>
    </row>
    <row r="746" spans="1:6" s="2" customFormat="1">
      <c r="A746" s="57"/>
      <c r="B746" s="58"/>
      <c r="C746" s="59"/>
      <c r="D746" s="60"/>
      <c r="E746" s="57"/>
      <c r="F746" s="44"/>
    </row>
    <row r="747" spans="1:6" s="2" customFormat="1">
      <c r="A747" s="57"/>
      <c r="B747" s="58"/>
      <c r="C747" s="59"/>
      <c r="D747" s="60"/>
      <c r="E747" s="57"/>
      <c r="F747" s="44"/>
    </row>
    <row r="748" spans="1:6" s="2" customFormat="1">
      <c r="A748" s="57"/>
      <c r="B748" s="58"/>
      <c r="C748" s="59"/>
      <c r="D748" s="60"/>
      <c r="E748" s="57"/>
      <c r="F748" s="44"/>
    </row>
    <row r="749" spans="1:6" s="2" customFormat="1">
      <c r="A749" s="57"/>
      <c r="B749" s="58"/>
      <c r="C749" s="59"/>
      <c r="D749" s="60"/>
      <c r="E749" s="57"/>
      <c r="F749" s="44"/>
    </row>
    <row r="750" spans="1:6" s="2" customFormat="1">
      <c r="A750" s="57"/>
      <c r="B750" s="58"/>
      <c r="C750" s="59"/>
      <c r="D750" s="60"/>
      <c r="E750" s="57"/>
      <c r="F750" s="44"/>
    </row>
    <row r="751" spans="1:6" s="2" customFormat="1">
      <c r="A751" s="57"/>
      <c r="B751" s="58"/>
      <c r="C751" s="59"/>
      <c r="D751" s="60"/>
      <c r="E751" s="57"/>
      <c r="F751" s="44"/>
    </row>
    <row r="752" spans="1:6" s="2" customFormat="1">
      <c r="A752" s="57"/>
      <c r="B752" s="58"/>
      <c r="C752" s="59"/>
      <c r="D752" s="60"/>
      <c r="E752" s="57"/>
      <c r="F752" s="44"/>
    </row>
    <row r="753" spans="1:6" s="2" customFormat="1">
      <c r="A753" s="57"/>
      <c r="B753" s="58"/>
      <c r="C753" s="59"/>
      <c r="D753" s="60"/>
      <c r="E753" s="57"/>
      <c r="F753" s="44"/>
    </row>
    <row r="754" spans="1:6" s="2" customFormat="1">
      <c r="A754" s="57"/>
      <c r="B754" s="58"/>
      <c r="C754" s="59"/>
      <c r="D754" s="60"/>
      <c r="E754" s="57"/>
      <c r="F754" s="44"/>
    </row>
    <row r="755" spans="1:6" s="2" customFormat="1">
      <c r="A755" s="57"/>
      <c r="B755" s="58"/>
      <c r="C755" s="59"/>
      <c r="D755" s="60"/>
      <c r="E755" s="57"/>
      <c r="F755" s="44"/>
    </row>
    <row r="756" spans="1:6" s="2" customFormat="1">
      <c r="A756" s="57"/>
      <c r="B756" s="58"/>
      <c r="C756" s="59"/>
      <c r="D756" s="60"/>
      <c r="E756" s="57"/>
      <c r="F756" s="44"/>
    </row>
    <row r="757" spans="1:6" s="2" customFormat="1">
      <c r="A757" s="57"/>
      <c r="B757" s="58"/>
      <c r="C757" s="59"/>
      <c r="D757" s="60"/>
      <c r="E757" s="57"/>
      <c r="F757" s="44"/>
    </row>
    <row r="758" spans="1:6" s="2" customFormat="1">
      <c r="A758" s="57"/>
      <c r="B758" s="58"/>
      <c r="C758" s="59"/>
      <c r="D758" s="60"/>
      <c r="E758" s="57"/>
      <c r="F758" s="44"/>
    </row>
    <row r="759" spans="1:6" s="2" customFormat="1">
      <c r="A759" s="57"/>
      <c r="B759" s="58"/>
      <c r="C759" s="59"/>
      <c r="D759" s="60"/>
      <c r="E759" s="57"/>
      <c r="F759" s="44"/>
    </row>
    <row r="760" spans="1:6" s="2" customFormat="1">
      <c r="A760" s="57"/>
      <c r="B760" s="58"/>
      <c r="C760" s="59"/>
      <c r="D760" s="60"/>
      <c r="E760" s="57"/>
      <c r="F760" s="44"/>
    </row>
    <row r="761" spans="1:6" s="2" customFormat="1">
      <c r="A761" s="57"/>
      <c r="B761" s="58"/>
      <c r="C761" s="59"/>
      <c r="D761" s="60"/>
      <c r="E761" s="57"/>
      <c r="F761" s="44"/>
    </row>
    <row r="762" spans="1:6" s="2" customFormat="1">
      <c r="A762" s="57"/>
      <c r="B762" s="58"/>
      <c r="C762" s="59"/>
      <c r="D762" s="60"/>
      <c r="E762" s="57"/>
      <c r="F762" s="44"/>
    </row>
    <row r="763" spans="1:6" s="2" customFormat="1">
      <c r="A763" s="57"/>
      <c r="B763" s="58"/>
      <c r="C763" s="59"/>
      <c r="D763" s="60"/>
      <c r="E763" s="57"/>
      <c r="F763" s="44"/>
    </row>
    <row r="764" spans="1:6" s="2" customFormat="1">
      <c r="A764" s="57"/>
      <c r="B764" s="58"/>
      <c r="C764" s="59"/>
      <c r="D764" s="60"/>
      <c r="E764" s="57"/>
      <c r="F764" s="44"/>
    </row>
    <row r="765" spans="1:6" s="2" customFormat="1">
      <c r="A765" s="57"/>
      <c r="B765" s="58"/>
      <c r="C765" s="59"/>
      <c r="D765" s="60"/>
      <c r="E765" s="57"/>
      <c r="F765" s="44"/>
    </row>
    <row r="766" spans="1:6" s="2" customFormat="1">
      <c r="A766" s="57"/>
      <c r="B766" s="58"/>
      <c r="C766" s="59"/>
      <c r="D766" s="60"/>
      <c r="E766" s="57"/>
      <c r="F766" s="44"/>
    </row>
    <row r="767" spans="1:6" s="2" customFormat="1">
      <c r="A767" s="57"/>
      <c r="B767" s="58"/>
      <c r="C767" s="59"/>
      <c r="D767" s="60"/>
      <c r="E767" s="57"/>
      <c r="F767" s="44"/>
    </row>
    <row r="768" spans="1:6" s="2" customFormat="1">
      <c r="A768" s="57"/>
      <c r="B768" s="58"/>
      <c r="C768" s="59"/>
      <c r="D768" s="60"/>
      <c r="E768" s="57"/>
      <c r="F768" s="44"/>
    </row>
    <row r="769" spans="1:60" s="2" customFormat="1">
      <c r="A769" s="57"/>
      <c r="B769" s="58"/>
      <c r="C769" s="59"/>
      <c r="D769" s="60"/>
      <c r="E769" s="57"/>
      <c r="F769" s="44"/>
    </row>
    <row r="770" spans="1:60" s="2" customFormat="1">
      <c r="A770" s="57"/>
      <c r="B770" s="58"/>
      <c r="C770" s="59"/>
      <c r="D770" s="60"/>
      <c r="E770" s="57"/>
      <c r="F770" s="44"/>
    </row>
    <row r="771" spans="1:60" s="2" customFormat="1">
      <c r="A771" s="57"/>
      <c r="B771" s="58"/>
      <c r="C771" s="59"/>
      <c r="D771" s="60"/>
      <c r="E771" s="57"/>
      <c r="F771" s="44"/>
    </row>
    <row r="772" spans="1:60" s="2" customFormat="1">
      <c r="A772" s="57"/>
      <c r="B772" s="58"/>
      <c r="C772" s="59"/>
      <c r="D772" s="60"/>
      <c r="E772" s="57"/>
      <c r="F772" s="44"/>
    </row>
    <row r="773" spans="1:60" s="2" customFormat="1">
      <c r="A773" s="57"/>
      <c r="B773" s="58"/>
      <c r="C773" s="59"/>
      <c r="D773" s="60"/>
      <c r="E773" s="57"/>
      <c r="F773" s="44"/>
    </row>
    <row r="774" spans="1:60" s="2" customFormat="1">
      <c r="A774" s="57"/>
      <c r="B774" s="58"/>
      <c r="C774" s="59"/>
      <c r="D774" s="60"/>
      <c r="E774" s="57"/>
      <c r="F774" s="44"/>
    </row>
    <row r="775" spans="1:60" s="2" customFormat="1">
      <c r="A775" s="57"/>
      <c r="B775" s="58"/>
      <c r="C775" s="59"/>
      <c r="D775" s="60"/>
      <c r="E775" s="57"/>
      <c r="F775" s="44"/>
    </row>
    <row r="776" spans="1:60" s="2" customFormat="1">
      <c r="A776" s="57"/>
      <c r="B776" s="58"/>
      <c r="C776" s="59"/>
      <c r="D776" s="60"/>
      <c r="E776" s="57"/>
      <c r="F776" s="44"/>
    </row>
    <row r="777" spans="1:60" s="2" customFormat="1">
      <c r="A777" s="57"/>
      <c r="B777" s="58"/>
      <c r="C777" s="59"/>
      <c r="D777" s="60"/>
      <c r="E777" s="57"/>
      <c r="F777" s="44"/>
    </row>
    <row r="778" spans="1:60" s="2" customFormat="1">
      <c r="A778" s="57"/>
      <c r="B778" s="58"/>
      <c r="C778" s="59"/>
      <c r="D778" s="60"/>
      <c r="E778" s="57"/>
      <c r="F778" s="44"/>
    </row>
    <row r="779" spans="1:60" s="2" customFormat="1">
      <c r="A779" s="57"/>
      <c r="B779" s="58"/>
      <c r="C779" s="59"/>
      <c r="D779" s="60"/>
      <c r="E779" s="57"/>
      <c r="F779" s="44"/>
      <c r="G779" s="3"/>
    </row>
    <row r="780" spans="1:60" s="2" customFormat="1">
      <c r="A780" s="57"/>
      <c r="B780" s="58"/>
      <c r="C780" s="59"/>
      <c r="D780" s="60"/>
      <c r="E780" s="57"/>
      <c r="F780" s="44"/>
    </row>
    <row r="781" spans="1:60" s="44" customFormat="1">
      <c r="A781" s="57"/>
      <c r="B781" s="58"/>
      <c r="C781" s="59"/>
      <c r="D781" s="60"/>
      <c r="E781" s="57"/>
      <c r="G781" s="2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3"/>
    </row>
    <row r="785" spans="1:60">
      <c r="G785" s="3"/>
    </row>
    <row r="787" spans="1:60" s="44" customFormat="1">
      <c r="A787" s="57"/>
      <c r="B787" s="58"/>
      <c r="C787" s="59"/>
      <c r="D787" s="60"/>
      <c r="E787" s="57"/>
      <c r="G787" s="2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3"/>
    </row>
    <row r="793" spans="1:60">
      <c r="G793" s="3"/>
    </row>
    <row r="795" spans="1:60" s="44" customFormat="1">
      <c r="A795" s="57"/>
      <c r="B795" s="58"/>
      <c r="C795" s="59"/>
      <c r="D795" s="60"/>
      <c r="E795" s="57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</row>
    <row r="796" spans="1:60">
      <c r="G796" s="3"/>
    </row>
    <row r="797" spans="1:60" s="44" customFormat="1">
      <c r="A797" s="57"/>
      <c r="B797" s="58"/>
      <c r="C797" s="59"/>
      <c r="D797" s="60"/>
      <c r="E797" s="57"/>
      <c r="G797" s="2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</row>
    <row r="798" spans="1:60" s="44" customFormat="1">
      <c r="A798" s="57"/>
      <c r="B798" s="58"/>
      <c r="C798" s="59"/>
      <c r="D798" s="60"/>
      <c r="E798" s="57"/>
      <c r="G798" s="2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3"/>
    </row>
    <row r="803" spans="1:60">
      <c r="G803" s="3"/>
    </row>
    <row r="805" spans="1:60" s="44" customFormat="1">
      <c r="A805" s="57"/>
      <c r="B805" s="58"/>
      <c r="C805" s="59"/>
      <c r="D805" s="60"/>
      <c r="E805" s="57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3"/>
    </row>
    <row r="807" spans="1:60" s="44" customFormat="1">
      <c r="A807" s="57"/>
      <c r="B807" s="58"/>
      <c r="C807" s="59"/>
      <c r="D807" s="60"/>
      <c r="E807" s="57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3"/>
    </row>
    <row r="809" spans="1:60" s="44" customFormat="1">
      <c r="A809" s="57"/>
      <c r="B809" s="58"/>
      <c r="C809" s="59"/>
      <c r="D809" s="60"/>
      <c r="E809" s="57"/>
      <c r="G809" s="2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</row>
    <row r="812" spans="1:60">
      <c r="G812" s="3"/>
    </row>
    <row r="814" spans="1:60" s="44" customFormat="1">
      <c r="A814" s="57"/>
      <c r="B814" s="58"/>
      <c r="C814" s="59"/>
      <c r="D814" s="60"/>
      <c r="E814" s="57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3"/>
    </row>
    <row r="815" spans="1:60" s="2" customFormat="1">
      <c r="A815" s="57"/>
      <c r="B815" s="58"/>
      <c r="C815" s="59"/>
      <c r="D815" s="60"/>
      <c r="E815" s="57"/>
      <c r="F815" s="44"/>
    </row>
    <row r="816" spans="1:60" s="44" customFormat="1">
      <c r="A816" s="57"/>
      <c r="B816" s="58"/>
      <c r="C816" s="59"/>
      <c r="D816" s="60"/>
      <c r="E816" s="57"/>
      <c r="G816" s="2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  <c r="BF816" s="3"/>
      <c r="BG816" s="3"/>
      <c r="BH816" s="3"/>
    </row>
    <row r="817" spans="1:60" s="2" customFormat="1">
      <c r="A817" s="57"/>
      <c r="B817" s="58"/>
      <c r="C817" s="59"/>
      <c r="D817" s="60"/>
      <c r="E817" s="57"/>
      <c r="F817" s="44"/>
    </row>
    <row r="818" spans="1:60" s="2" customFormat="1">
      <c r="A818" s="57"/>
      <c r="B818" s="58"/>
      <c r="C818" s="59"/>
      <c r="D818" s="60"/>
      <c r="E818" s="57"/>
      <c r="F818" s="44"/>
    </row>
    <row r="819" spans="1:60" s="2" customFormat="1">
      <c r="A819" s="57"/>
      <c r="B819" s="58"/>
      <c r="C819" s="59"/>
      <c r="D819" s="60"/>
      <c r="E819" s="57"/>
      <c r="F819" s="44"/>
    </row>
    <row r="820" spans="1:60" s="2" customFormat="1">
      <c r="A820" s="57"/>
      <c r="B820" s="58"/>
      <c r="C820" s="59"/>
      <c r="D820" s="60"/>
      <c r="E820" s="57"/>
      <c r="F820" s="44"/>
    </row>
    <row r="821" spans="1:60" s="2" customFormat="1">
      <c r="A821" s="57"/>
      <c r="B821" s="58"/>
      <c r="C821" s="59"/>
      <c r="D821" s="60"/>
      <c r="E821" s="57"/>
      <c r="F821" s="44"/>
    </row>
    <row r="822" spans="1:60" s="2" customFormat="1">
      <c r="A822" s="57"/>
      <c r="B822" s="58"/>
      <c r="C822" s="59"/>
      <c r="D822" s="60"/>
      <c r="E822" s="57"/>
      <c r="F822" s="44"/>
    </row>
    <row r="823" spans="1:60" s="2" customFormat="1">
      <c r="A823" s="57"/>
      <c r="B823" s="58"/>
      <c r="C823" s="59"/>
      <c r="D823" s="60"/>
      <c r="E823" s="57"/>
      <c r="F823" s="44"/>
      <c r="G823" s="3"/>
    </row>
    <row r="824" spans="1:60" s="2" customFormat="1">
      <c r="A824" s="57"/>
      <c r="B824" s="58"/>
      <c r="C824" s="59"/>
      <c r="D824" s="60"/>
      <c r="E824" s="57"/>
      <c r="F824" s="44"/>
    </row>
    <row r="825" spans="1:60" s="44" customFormat="1">
      <c r="A825" s="57"/>
      <c r="B825" s="58"/>
      <c r="C825" s="59"/>
      <c r="D825" s="60"/>
      <c r="E825" s="57"/>
      <c r="G825" s="2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  <c r="BF825" s="3"/>
      <c r="BG825" s="3"/>
      <c r="BH825" s="3"/>
    </row>
    <row r="826" spans="1:60" s="2" customFormat="1">
      <c r="A826" s="57"/>
      <c r="B826" s="58"/>
      <c r="C826" s="59"/>
      <c r="D826" s="60"/>
      <c r="E826" s="57"/>
      <c r="F826" s="44"/>
    </row>
    <row r="827" spans="1:60" s="2" customFormat="1">
      <c r="A827" s="57"/>
      <c r="B827" s="58"/>
      <c r="C827" s="59"/>
      <c r="D827" s="60"/>
      <c r="E827" s="57"/>
      <c r="F827" s="44"/>
      <c r="G827" s="3"/>
    </row>
    <row r="828" spans="1:60" s="2" customFormat="1">
      <c r="A828" s="57"/>
      <c r="B828" s="58"/>
      <c r="C828" s="59"/>
      <c r="D828" s="60"/>
      <c r="E828" s="57"/>
      <c r="F828" s="44"/>
    </row>
    <row r="829" spans="1:60" s="44" customFormat="1">
      <c r="A829" s="57"/>
      <c r="B829" s="58"/>
      <c r="C829" s="59"/>
      <c r="D829" s="60"/>
      <c r="E829" s="57"/>
      <c r="G829" s="2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3"/>
    </row>
    <row r="830" spans="1:60" s="2" customFormat="1">
      <c r="A830" s="57"/>
      <c r="B830" s="58"/>
      <c r="C830" s="59"/>
      <c r="D830" s="60"/>
      <c r="E830" s="57"/>
      <c r="F830" s="44"/>
    </row>
    <row r="831" spans="1:60" s="2" customFormat="1">
      <c r="A831" s="57"/>
      <c r="B831" s="58"/>
      <c r="C831" s="59"/>
      <c r="D831" s="60"/>
      <c r="E831" s="57"/>
      <c r="F831" s="44"/>
      <c r="G831" s="3"/>
    </row>
    <row r="832" spans="1:60" s="2" customFormat="1">
      <c r="A832" s="57"/>
      <c r="B832" s="58"/>
      <c r="C832" s="59"/>
      <c r="D832" s="60"/>
      <c r="E832" s="57"/>
      <c r="F832" s="44"/>
    </row>
    <row r="833" spans="1:60" s="44" customFormat="1">
      <c r="A833" s="57"/>
      <c r="B833" s="58"/>
      <c r="C833" s="59"/>
      <c r="D833" s="60"/>
      <c r="E833" s="57"/>
      <c r="G833" s="2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3"/>
    </row>
    <row r="834" spans="1:60" s="2" customFormat="1">
      <c r="A834" s="57"/>
      <c r="B834" s="58"/>
      <c r="C834" s="59"/>
      <c r="D834" s="60"/>
      <c r="E834" s="57"/>
      <c r="F834" s="44"/>
    </row>
    <row r="835" spans="1:60" s="2" customFormat="1">
      <c r="A835" s="57"/>
      <c r="B835" s="58"/>
      <c r="C835" s="59"/>
      <c r="D835" s="60"/>
      <c r="E835" s="57"/>
      <c r="F835" s="44"/>
      <c r="G835" s="3"/>
    </row>
    <row r="836" spans="1:60" s="2" customFormat="1">
      <c r="A836" s="57"/>
      <c r="B836" s="58"/>
      <c r="C836" s="59"/>
      <c r="D836" s="60"/>
      <c r="E836" s="57"/>
      <c r="F836" s="44"/>
    </row>
    <row r="837" spans="1:60" s="44" customFormat="1">
      <c r="A837" s="57"/>
      <c r="B837" s="58"/>
      <c r="C837" s="59"/>
      <c r="D837" s="60"/>
      <c r="E837" s="57"/>
      <c r="G837" s="2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  <c r="BF837" s="3"/>
      <c r="BG837" s="3"/>
      <c r="BH837" s="3"/>
    </row>
    <row r="838" spans="1:60" s="2" customFormat="1">
      <c r="A838" s="57"/>
      <c r="B838" s="58"/>
      <c r="C838" s="59"/>
      <c r="D838" s="60"/>
      <c r="E838" s="57"/>
      <c r="F838" s="44"/>
    </row>
    <row r="839" spans="1:60" s="2" customFormat="1">
      <c r="A839" s="57"/>
      <c r="B839" s="58"/>
      <c r="C839" s="59"/>
      <c r="D839" s="60"/>
      <c r="E839" s="57"/>
      <c r="F839" s="44"/>
    </row>
    <row r="840" spans="1:60" s="2" customFormat="1">
      <c r="A840" s="57"/>
      <c r="B840" s="58"/>
      <c r="C840" s="59"/>
      <c r="D840" s="60"/>
      <c r="E840" s="57"/>
      <c r="F840" s="44"/>
    </row>
    <row r="841" spans="1:60" s="2" customFormat="1">
      <c r="A841" s="57"/>
      <c r="B841" s="58"/>
      <c r="C841" s="59"/>
      <c r="D841" s="60"/>
      <c r="E841" s="57"/>
      <c r="F841" s="44"/>
    </row>
    <row r="842" spans="1:60" s="2" customFormat="1">
      <c r="A842" s="57"/>
      <c r="B842" s="58"/>
      <c r="C842" s="59"/>
      <c r="D842" s="60"/>
      <c r="E842" s="57"/>
      <c r="F842" s="44"/>
    </row>
    <row r="843" spans="1:60" s="2" customFormat="1">
      <c r="A843" s="57"/>
      <c r="B843" s="58"/>
      <c r="C843" s="59"/>
      <c r="D843" s="60"/>
      <c r="E843" s="57"/>
      <c r="F843" s="44"/>
    </row>
    <row r="844" spans="1:60" s="2" customFormat="1">
      <c r="A844" s="57"/>
      <c r="B844" s="58"/>
      <c r="C844" s="59"/>
      <c r="D844" s="60"/>
      <c r="E844" s="57"/>
      <c r="F844" s="44"/>
    </row>
    <row r="845" spans="1:60" s="2" customFormat="1">
      <c r="A845" s="57"/>
      <c r="B845" s="58"/>
      <c r="C845" s="59"/>
      <c r="D845" s="60"/>
      <c r="E845" s="57"/>
      <c r="F845" s="44"/>
    </row>
    <row r="846" spans="1:60" s="2" customFormat="1">
      <c r="A846" s="57"/>
      <c r="B846" s="58"/>
      <c r="C846" s="59"/>
      <c r="D846" s="60"/>
      <c r="E846" s="57"/>
      <c r="F846" s="44"/>
    </row>
    <row r="847" spans="1:60" s="2" customFormat="1">
      <c r="A847" s="57"/>
      <c r="B847" s="58"/>
      <c r="C847" s="59"/>
      <c r="D847" s="60"/>
      <c r="E847" s="57"/>
      <c r="F847" s="44"/>
    </row>
    <row r="848" spans="1:60" s="2" customFormat="1">
      <c r="A848" s="57"/>
      <c r="B848" s="58"/>
      <c r="C848" s="59"/>
      <c r="D848" s="60"/>
      <c r="E848" s="57"/>
      <c r="F848" s="44"/>
    </row>
    <row r="849" spans="1:60" s="2" customFormat="1">
      <c r="A849" s="57"/>
      <c r="B849" s="58"/>
      <c r="C849" s="59"/>
      <c r="D849" s="60"/>
      <c r="E849" s="57"/>
      <c r="F849" s="44"/>
    </row>
    <row r="850" spans="1:60" s="2" customFormat="1">
      <c r="A850" s="57"/>
      <c r="B850" s="58"/>
      <c r="C850" s="59"/>
      <c r="D850" s="60"/>
      <c r="E850" s="57"/>
      <c r="F850" s="44"/>
    </row>
    <row r="851" spans="1:60" s="2" customFormat="1">
      <c r="A851" s="57"/>
      <c r="B851" s="58"/>
      <c r="C851" s="59"/>
      <c r="D851" s="60"/>
      <c r="E851" s="57"/>
      <c r="F851" s="44"/>
    </row>
    <row r="852" spans="1:60" s="2" customFormat="1">
      <c r="A852" s="57"/>
      <c r="B852" s="58"/>
      <c r="C852" s="59"/>
      <c r="D852" s="60"/>
      <c r="E852" s="57"/>
      <c r="F852" s="44"/>
    </row>
    <row r="853" spans="1:60" s="2" customFormat="1">
      <c r="A853" s="57"/>
      <c r="B853" s="58"/>
      <c r="C853" s="59"/>
      <c r="D853" s="60"/>
      <c r="E853" s="57"/>
      <c r="F853" s="44"/>
    </row>
    <row r="854" spans="1:60" s="2" customFormat="1">
      <c r="A854" s="57"/>
      <c r="B854" s="58"/>
      <c r="C854" s="59"/>
      <c r="D854" s="60"/>
      <c r="E854" s="57"/>
      <c r="F854" s="44"/>
    </row>
    <row r="855" spans="1:60" s="2" customFormat="1">
      <c r="A855" s="57"/>
      <c r="B855" s="58"/>
      <c r="C855" s="59"/>
      <c r="D855" s="60"/>
      <c r="E855" s="57"/>
      <c r="F855" s="44"/>
      <c r="G855" s="3"/>
    </row>
    <row r="856" spans="1:60" s="2" customFormat="1">
      <c r="A856" s="57"/>
      <c r="B856" s="58"/>
      <c r="C856" s="59"/>
      <c r="D856" s="60"/>
      <c r="E856" s="57"/>
      <c r="F856" s="44"/>
    </row>
    <row r="857" spans="1:60" s="44" customFormat="1">
      <c r="A857" s="57"/>
      <c r="B857" s="58"/>
      <c r="C857" s="59"/>
      <c r="D857" s="60"/>
      <c r="E857" s="57"/>
      <c r="G857" s="2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3"/>
    </row>
    <row r="858" spans="1:60" s="2" customFormat="1">
      <c r="A858" s="57"/>
      <c r="B858" s="58"/>
      <c r="C858" s="59"/>
      <c r="D858" s="60"/>
      <c r="E858" s="57"/>
      <c r="F858" s="44"/>
    </row>
    <row r="859" spans="1:60" s="2" customFormat="1">
      <c r="A859" s="57"/>
      <c r="B859" s="58"/>
      <c r="C859" s="59"/>
      <c r="D859" s="60"/>
      <c r="E859" s="57"/>
      <c r="F859" s="44"/>
    </row>
    <row r="860" spans="1:60" s="2" customFormat="1">
      <c r="A860" s="57"/>
      <c r="B860" s="58"/>
      <c r="C860" s="59"/>
      <c r="D860" s="60"/>
      <c r="E860" s="57"/>
      <c r="F860" s="44"/>
    </row>
    <row r="861" spans="1:60" s="2" customFormat="1">
      <c r="A861" s="57"/>
      <c r="B861" s="58"/>
      <c r="C861" s="59"/>
      <c r="D861" s="60"/>
      <c r="E861" s="57"/>
      <c r="F861" s="44"/>
    </row>
    <row r="862" spans="1:60" s="2" customFormat="1">
      <c r="A862" s="57"/>
      <c r="B862" s="58"/>
      <c r="C862" s="59"/>
      <c r="D862" s="60"/>
      <c r="E862" s="57"/>
      <c r="F862" s="44"/>
    </row>
    <row r="863" spans="1:60" s="2" customFormat="1">
      <c r="A863" s="57"/>
      <c r="B863" s="58"/>
      <c r="C863" s="59"/>
      <c r="D863" s="60"/>
      <c r="E863" s="57"/>
      <c r="F863" s="44"/>
    </row>
    <row r="864" spans="1:60" s="2" customFormat="1">
      <c r="A864" s="57"/>
      <c r="B864" s="58"/>
      <c r="C864" s="59"/>
      <c r="D864" s="60"/>
      <c r="E864" s="57"/>
      <c r="F864" s="44"/>
    </row>
    <row r="865" spans="1:60" s="2" customFormat="1">
      <c r="A865" s="57"/>
      <c r="B865" s="58"/>
      <c r="C865" s="59"/>
      <c r="D865" s="60"/>
      <c r="E865" s="57"/>
      <c r="F865" s="44"/>
    </row>
    <row r="866" spans="1:60" s="2" customFormat="1">
      <c r="A866" s="57"/>
      <c r="B866" s="58"/>
      <c r="C866" s="59"/>
      <c r="D866" s="60"/>
      <c r="E866" s="57"/>
      <c r="F866" s="44"/>
    </row>
    <row r="867" spans="1:60" s="2" customFormat="1">
      <c r="A867" s="57"/>
      <c r="B867" s="58"/>
      <c r="C867" s="59"/>
      <c r="D867" s="60"/>
      <c r="E867" s="57"/>
      <c r="F867" s="44"/>
      <c r="G867" s="3"/>
    </row>
    <row r="868" spans="1:60" s="2" customFormat="1">
      <c r="A868" s="57"/>
      <c r="B868" s="58"/>
      <c r="C868" s="59"/>
      <c r="D868" s="60"/>
      <c r="E868" s="57"/>
      <c r="F868" s="44"/>
    </row>
    <row r="869" spans="1:60" s="44" customFormat="1">
      <c r="A869" s="57"/>
      <c r="B869" s="58"/>
      <c r="C869" s="59"/>
      <c r="D869" s="60"/>
      <c r="E869" s="57"/>
      <c r="G869" s="2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3"/>
    </row>
    <row r="870" spans="1:60" s="2" customFormat="1">
      <c r="A870" s="57"/>
      <c r="B870" s="58"/>
      <c r="C870" s="59"/>
      <c r="D870" s="60"/>
      <c r="E870" s="57"/>
      <c r="F870" s="44"/>
    </row>
    <row r="871" spans="1:60" s="2" customFormat="1">
      <c r="A871" s="57"/>
      <c r="B871" s="58"/>
      <c r="C871" s="59"/>
      <c r="D871" s="60"/>
      <c r="E871" s="57"/>
      <c r="F871" s="44"/>
    </row>
    <row r="872" spans="1:60" s="2" customFormat="1">
      <c r="A872" s="57"/>
      <c r="B872" s="58"/>
      <c r="C872" s="59"/>
      <c r="D872" s="60"/>
      <c r="E872" s="57"/>
      <c r="F872" s="44"/>
    </row>
    <row r="873" spans="1:60" s="2" customFormat="1">
      <c r="A873" s="57"/>
      <c r="B873" s="58"/>
      <c r="C873" s="59"/>
      <c r="D873" s="60"/>
      <c r="E873" s="57"/>
      <c r="F873" s="44"/>
    </row>
    <row r="874" spans="1:60" s="2" customFormat="1">
      <c r="A874" s="57"/>
      <c r="B874" s="58"/>
      <c r="C874" s="59"/>
      <c r="D874" s="60"/>
      <c r="E874" s="57"/>
      <c r="F874" s="44"/>
    </row>
    <row r="875" spans="1:60" s="2" customFormat="1">
      <c r="A875" s="57"/>
      <c r="B875" s="58"/>
      <c r="C875" s="59"/>
      <c r="D875" s="60"/>
      <c r="E875" s="57"/>
      <c r="F875" s="44"/>
    </row>
    <row r="876" spans="1:60" s="2" customFormat="1">
      <c r="A876" s="57"/>
      <c r="B876" s="58"/>
      <c r="C876" s="59"/>
      <c r="D876" s="60"/>
      <c r="E876" s="57"/>
      <c r="F876" s="44"/>
    </row>
    <row r="877" spans="1:60" s="2" customFormat="1">
      <c r="A877" s="57"/>
      <c r="B877" s="58"/>
      <c r="C877" s="59"/>
      <c r="D877" s="60"/>
      <c r="E877" s="57"/>
      <c r="F877" s="44"/>
    </row>
    <row r="878" spans="1:60" s="2" customFormat="1">
      <c r="A878" s="57"/>
      <c r="B878" s="58"/>
      <c r="C878" s="59"/>
      <c r="D878" s="60"/>
      <c r="E878" s="57"/>
      <c r="F878" s="44"/>
    </row>
    <row r="879" spans="1:60" s="2" customFormat="1">
      <c r="A879" s="57"/>
      <c r="B879" s="58"/>
      <c r="C879" s="59"/>
      <c r="D879" s="60"/>
      <c r="E879" s="57"/>
      <c r="F879" s="44"/>
    </row>
    <row r="880" spans="1:60" s="2" customFormat="1">
      <c r="A880" s="57"/>
      <c r="B880" s="58"/>
      <c r="C880" s="59"/>
      <c r="D880" s="60"/>
      <c r="E880" s="57"/>
      <c r="F880" s="44"/>
      <c r="G880" s="3"/>
    </row>
    <row r="881" spans="1:60" s="2" customFormat="1">
      <c r="A881" s="57"/>
      <c r="B881" s="58"/>
      <c r="C881" s="59"/>
      <c r="D881" s="60"/>
      <c r="E881" s="57"/>
      <c r="F881" s="44"/>
    </row>
    <row r="882" spans="1:60" s="44" customFormat="1">
      <c r="A882" s="57"/>
      <c r="B882" s="58"/>
      <c r="C882" s="59"/>
      <c r="D882" s="60"/>
      <c r="E882" s="57"/>
      <c r="G882" s="2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  <c r="BF882" s="3"/>
      <c r="BG882" s="3"/>
      <c r="BH882" s="3"/>
    </row>
    <row r="883" spans="1:60" s="2" customFormat="1">
      <c r="A883" s="57"/>
      <c r="B883" s="58"/>
      <c r="C883" s="59"/>
      <c r="D883" s="60"/>
      <c r="E883" s="57"/>
      <c r="F883" s="44"/>
    </row>
    <row r="884" spans="1:60" s="2" customFormat="1">
      <c r="A884" s="57"/>
      <c r="B884" s="58"/>
      <c r="C884" s="59"/>
      <c r="D884" s="60"/>
      <c r="E884" s="57"/>
      <c r="F884" s="44"/>
    </row>
    <row r="885" spans="1:60" s="2" customFormat="1">
      <c r="A885" s="57"/>
      <c r="B885" s="58"/>
      <c r="C885" s="59"/>
      <c r="D885" s="60"/>
      <c r="E885" s="57"/>
      <c r="F885" s="44"/>
    </row>
    <row r="886" spans="1:60" s="2" customFormat="1">
      <c r="A886" s="57"/>
      <c r="B886" s="58"/>
      <c r="C886" s="59"/>
      <c r="D886" s="60"/>
      <c r="E886" s="57"/>
      <c r="F886" s="44"/>
      <c r="G886" s="3"/>
    </row>
    <row r="887" spans="1:60" s="2" customFormat="1">
      <c r="A887" s="57"/>
      <c r="B887" s="58"/>
      <c r="C887" s="59"/>
      <c r="D887" s="60"/>
      <c r="E887" s="57"/>
      <c r="F887" s="44"/>
    </row>
    <row r="888" spans="1:60" s="44" customFormat="1">
      <c r="A888" s="57"/>
      <c r="B888" s="58"/>
      <c r="C888" s="59"/>
      <c r="D888" s="60"/>
      <c r="E888" s="57"/>
      <c r="G888" s="2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3"/>
      <c r="BF888" s="3"/>
      <c r="BG888" s="3"/>
      <c r="BH888" s="3"/>
    </row>
    <row r="889" spans="1:60" s="2" customFormat="1">
      <c r="A889" s="57"/>
      <c r="B889" s="58"/>
      <c r="C889" s="59"/>
      <c r="D889" s="60"/>
      <c r="E889" s="57"/>
      <c r="F889" s="44"/>
    </row>
    <row r="890" spans="1:60" s="2" customFormat="1">
      <c r="A890" s="57"/>
      <c r="B890" s="58"/>
      <c r="C890" s="59"/>
      <c r="D890" s="60"/>
      <c r="E890" s="57"/>
      <c r="F890" s="44"/>
    </row>
    <row r="891" spans="1:60" s="2" customFormat="1">
      <c r="A891" s="57"/>
      <c r="B891" s="58"/>
      <c r="C891" s="59"/>
      <c r="D891" s="60"/>
      <c r="E891" s="57"/>
      <c r="F891" s="44"/>
    </row>
    <row r="892" spans="1:60" s="2" customFormat="1">
      <c r="A892" s="57"/>
      <c r="B892" s="58"/>
      <c r="C892" s="59"/>
      <c r="D892" s="60"/>
      <c r="E892" s="57"/>
      <c r="F892" s="44"/>
    </row>
    <row r="893" spans="1:60" s="2" customFormat="1">
      <c r="A893" s="57"/>
      <c r="B893" s="58"/>
      <c r="C893" s="59"/>
      <c r="D893" s="60"/>
      <c r="E893" s="57"/>
      <c r="F893" s="44"/>
    </row>
    <row r="894" spans="1:60" s="2" customFormat="1">
      <c r="A894" s="57"/>
      <c r="B894" s="58"/>
      <c r="C894" s="59"/>
      <c r="D894" s="60"/>
      <c r="E894" s="57"/>
      <c r="F894" s="44"/>
    </row>
    <row r="895" spans="1:60" s="2" customFormat="1">
      <c r="A895" s="57"/>
      <c r="B895" s="58"/>
      <c r="C895" s="59"/>
      <c r="D895" s="60"/>
      <c r="E895" s="57"/>
      <c r="F895" s="44"/>
    </row>
    <row r="896" spans="1:60" s="2" customFormat="1">
      <c r="A896" s="57"/>
      <c r="B896" s="58"/>
      <c r="C896" s="59"/>
      <c r="D896" s="60"/>
      <c r="E896" s="57"/>
      <c r="F896" s="44"/>
    </row>
    <row r="897" spans="1:60" s="2" customFormat="1">
      <c r="A897" s="57"/>
      <c r="B897" s="58"/>
      <c r="C897" s="59"/>
      <c r="D897" s="60"/>
      <c r="E897" s="57"/>
      <c r="F897" s="44"/>
    </row>
    <row r="898" spans="1:60" s="2" customFormat="1">
      <c r="A898" s="57"/>
      <c r="B898" s="58"/>
      <c r="C898" s="59"/>
      <c r="D898" s="60"/>
      <c r="E898" s="57"/>
      <c r="F898" s="44"/>
    </row>
    <row r="899" spans="1:60" s="2" customFormat="1">
      <c r="A899" s="57"/>
      <c r="B899" s="58"/>
      <c r="C899" s="59"/>
      <c r="D899" s="60"/>
      <c r="E899" s="57"/>
      <c r="F899" s="44"/>
    </row>
    <row r="900" spans="1:60" s="2" customFormat="1">
      <c r="A900" s="57"/>
      <c r="B900" s="58"/>
      <c r="C900" s="59"/>
      <c r="D900" s="60"/>
      <c r="E900" s="57"/>
      <c r="F900" s="44"/>
    </row>
    <row r="901" spans="1:60" s="2" customFormat="1">
      <c r="A901" s="57"/>
      <c r="B901" s="58"/>
      <c r="C901" s="59"/>
      <c r="D901" s="60"/>
      <c r="E901" s="57"/>
      <c r="F901" s="44"/>
    </row>
    <row r="902" spans="1:60" s="2" customFormat="1">
      <c r="A902" s="57"/>
      <c r="B902" s="58"/>
      <c r="C902" s="59"/>
      <c r="D902" s="60"/>
      <c r="E902" s="57"/>
      <c r="F902" s="44"/>
    </row>
    <row r="903" spans="1:60" s="2" customFormat="1">
      <c r="A903" s="57"/>
      <c r="B903" s="58"/>
      <c r="C903" s="59"/>
      <c r="D903" s="60"/>
      <c r="E903" s="57"/>
      <c r="F903" s="44"/>
    </row>
    <row r="904" spans="1:60" s="2" customFormat="1">
      <c r="A904" s="57"/>
      <c r="B904" s="58"/>
      <c r="C904" s="59"/>
      <c r="D904" s="60"/>
      <c r="E904" s="57"/>
      <c r="F904" s="44"/>
    </row>
    <row r="905" spans="1:60" s="2" customFormat="1">
      <c r="A905" s="57"/>
      <c r="B905" s="58"/>
      <c r="C905" s="59"/>
      <c r="D905" s="60"/>
      <c r="E905" s="57"/>
      <c r="F905" s="44"/>
      <c r="G905" s="3"/>
    </row>
    <row r="906" spans="1:60" s="2" customFormat="1">
      <c r="A906" s="57"/>
      <c r="B906" s="58"/>
      <c r="C906" s="59"/>
      <c r="D906" s="60"/>
      <c r="E906" s="57"/>
      <c r="F906" s="44"/>
    </row>
    <row r="907" spans="1:60" s="44" customFormat="1">
      <c r="A907" s="57"/>
      <c r="B907" s="58"/>
      <c r="C907" s="59"/>
      <c r="D907" s="60"/>
      <c r="E907" s="57"/>
      <c r="G907" s="2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3"/>
      <c r="BF907" s="3"/>
      <c r="BG907" s="3"/>
      <c r="BH907" s="3"/>
    </row>
    <row r="908" spans="1:60" s="2" customFormat="1">
      <c r="A908" s="57"/>
      <c r="B908" s="58"/>
      <c r="C908" s="59"/>
      <c r="D908" s="60"/>
      <c r="E908" s="57"/>
      <c r="F908" s="44"/>
    </row>
    <row r="909" spans="1:60" s="2" customFormat="1">
      <c r="A909" s="57"/>
      <c r="B909" s="58"/>
      <c r="C909" s="59"/>
      <c r="D909" s="60"/>
      <c r="E909" s="57"/>
      <c r="F909" s="44"/>
    </row>
    <row r="910" spans="1:60" s="2" customFormat="1">
      <c r="A910" s="57"/>
      <c r="B910" s="58"/>
      <c r="C910" s="59"/>
      <c r="D910" s="60"/>
      <c r="E910" s="57"/>
      <c r="F910" s="44"/>
    </row>
    <row r="911" spans="1:60" s="2" customFormat="1">
      <c r="A911" s="57"/>
      <c r="B911" s="58"/>
      <c r="C911" s="59"/>
      <c r="D911" s="60"/>
      <c r="E911" s="57"/>
      <c r="F911" s="44"/>
    </row>
    <row r="912" spans="1:60" s="2" customFormat="1">
      <c r="A912" s="57"/>
      <c r="B912" s="58"/>
      <c r="C912" s="59"/>
      <c r="D912" s="60"/>
      <c r="E912" s="57"/>
      <c r="F912" s="44"/>
    </row>
    <row r="913" spans="1:60" s="2" customFormat="1">
      <c r="A913" s="57"/>
      <c r="B913" s="58"/>
      <c r="C913" s="59"/>
      <c r="D913" s="60"/>
      <c r="E913" s="57"/>
      <c r="F913" s="44"/>
    </row>
    <row r="914" spans="1:60" s="2" customFormat="1">
      <c r="A914" s="57"/>
      <c r="B914" s="58"/>
      <c r="C914" s="59"/>
      <c r="D914" s="60"/>
      <c r="E914" s="57"/>
      <c r="F914" s="44"/>
    </row>
    <row r="915" spans="1:60" s="2" customFormat="1">
      <c r="A915" s="57"/>
      <c r="B915" s="58"/>
      <c r="C915" s="59"/>
      <c r="D915" s="60"/>
      <c r="E915" s="57"/>
      <c r="F915" s="44"/>
      <c r="G915" s="3"/>
    </row>
    <row r="916" spans="1:60" s="2" customFormat="1">
      <c r="A916" s="57"/>
      <c r="B916" s="58"/>
      <c r="C916" s="59"/>
      <c r="D916" s="60"/>
      <c r="E916" s="57"/>
      <c r="F916" s="44"/>
    </row>
    <row r="917" spans="1:60" s="44" customFormat="1">
      <c r="A917" s="57"/>
      <c r="B917" s="58"/>
      <c r="C917" s="59"/>
      <c r="D917" s="60"/>
      <c r="E917" s="57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3"/>
      <c r="BF917" s="3"/>
      <c r="BG917" s="3"/>
      <c r="BH917" s="3"/>
    </row>
    <row r="918" spans="1:60" s="2" customFormat="1">
      <c r="A918" s="57"/>
      <c r="B918" s="58"/>
      <c r="C918" s="59"/>
      <c r="D918" s="60"/>
      <c r="E918" s="57"/>
      <c r="F918" s="44"/>
    </row>
    <row r="919" spans="1:60" s="44" customFormat="1">
      <c r="A919" s="57"/>
      <c r="B919" s="58"/>
      <c r="C919" s="59"/>
      <c r="D919" s="60"/>
      <c r="E919" s="57"/>
      <c r="G919" s="2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3"/>
      <c r="BF919" s="3"/>
      <c r="BG919" s="3"/>
      <c r="BH919" s="3"/>
    </row>
    <row r="920" spans="1:60" s="2" customFormat="1">
      <c r="A920" s="57"/>
      <c r="B920" s="58"/>
      <c r="C920" s="59"/>
      <c r="D920" s="60"/>
      <c r="E920" s="57"/>
      <c r="F920" s="44"/>
    </row>
    <row r="921" spans="1:60" s="2" customFormat="1">
      <c r="A921" s="57"/>
      <c r="B921" s="58"/>
      <c r="C921" s="59"/>
      <c r="D921" s="60"/>
      <c r="E921" s="57"/>
      <c r="F921" s="44"/>
    </row>
    <row r="922" spans="1:60" s="2" customFormat="1">
      <c r="A922" s="57"/>
      <c r="B922" s="58"/>
      <c r="C922" s="59"/>
      <c r="D922" s="60"/>
      <c r="E922" s="57"/>
      <c r="F922" s="44"/>
    </row>
    <row r="923" spans="1:60" s="2" customFormat="1">
      <c r="A923" s="57"/>
      <c r="B923" s="58"/>
      <c r="C923" s="59"/>
      <c r="D923" s="60"/>
      <c r="E923" s="57"/>
      <c r="F923" s="44"/>
    </row>
    <row r="924" spans="1:60" s="2" customFormat="1">
      <c r="A924" s="57"/>
      <c r="B924" s="58"/>
      <c r="C924" s="59"/>
      <c r="D924" s="60"/>
      <c r="E924" s="57"/>
      <c r="F924" s="44"/>
    </row>
    <row r="925" spans="1:60" s="2" customFormat="1">
      <c r="A925" s="57"/>
      <c r="B925" s="58"/>
      <c r="C925" s="59"/>
      <c r="D925" s="60"/>
      <c r="E925" s="57"/>
      <c r="F925" s="44"/>
    </row>
    <row r="926" spans="1:60" s="2" customFormat="1">
      <c r="A926" s="57"/>
      <c r="B926" s="58"/>
      <c r="C926" s="59"/>
      <c r="D926" s="60"/>
      <c r="E926" s="57"/>
      <c r="F926" s="44"/>
    </row>
    <row r="927" spans="1:60" s="2" customFormat="1">
      <c r="A927" s="57"/>
      <c r="B927" s="58"/>
      <c r="C927" s="59"/>
      <c r="D927" s="60"/>
      <c r="E927" s="57"/>
      <c r="F927" s="44"/>
    </row>
    <row r="928" spans="1:60" s="2" customFormat="1">
      <c r="A928" s="57"/>
      <c r="B928" s="58"/>
      <c r="C928" s="59"/>
      <c r="D928" s="60"/>
      <c r="E928" s="57"/>
      <c r="F928" s="44"/>
    </row>
    <row r="929" spans="1:6" s="2" customFormat="1">
      <c r="A929" s="57"/>
      <c r="B929" s="58"/>
      <c r="C929" s="59"/>
      <c r="D929" s="60"/>
      <c r="E929" s="57"/>
      <c r="F929" s="44"/>
    </row>
    <row r="930" spans="1:6" s="2" customFormat="1">
      <c r="A930" s="57"/>
      <c r="B930" s="58"/>
      <c r="C930" s="59"/>
      <c r="D930" s="60"/>
      <c r="E930" s="57"/>
      <c r="F930" s="44"/>
    </row>
    <row r="931" spans="1:6" s="2" customFormat="1">
      <c r="A931" s="57"/>
      <c r="B931" s="58"/>
      <c r="C931" s="59"/>
      <c r="D931" s="60"/>
      <c r="E931" s="57"/>
      <c r="F931" s="44"/>
    </row>
    <row r="932" spans="1:6" s="2" customFormat="1">
      <c r="A932" s="57"/>
      <c r="B932" s="58"/>
      <c r="C932" s="59"/>
      <c r="D932" s="60"/>
      <c r="E932" s="57"/>
      <c r="F932" s="44"/>
    </row>
    <row r="933" spans="1:6" s="2" customFormat="1">
      <c r="A933" s="57"/>
      <c r="B933" s="58"/>
      <c r="C933" s="59"/>
      <c r="D933" s="60"/>
      <c r="E933" s="57"/>
      <c r="F933" s="44"/>
    </row>
    <row r="934" spans="1:6" s="2" customFormat="1">
      <c r="A934" s="57"/>
      <c r="B934" s="58"/>
      <c r="C934" s="59"/>
      <c r="D934" s="60"/>
      <c r="E934" s="57"/>
      <c r="F934" s="44"/>
    </row>
    <row r="935" spans="1:6" s="2" customFormat="1">
      <c r="A935" s="57"/>
      <c r="B935" s="58"/>
      <c r="C935" s="59"/>
      <c r="D935" s="60"/>
      <c r="E935" s="57"/>
      <c r="F935" s="44"/>
    </row>
    <row r="936" spans="1:6" s="2" customFormat="1">
      <c r="A936" s="57"/>
      <c r="B936" s="58"/>
      <c r="C936" s="59"/>
      <c r="D936" s="60"/>
      <c r="E936" s="57"/>
      <c r="F936" s="44"/>
    </row>
    <row r="937" spans="1:6" s="2" customFormat="1">
      <c r="A937" s="57"/>
      <c r="B937" s="58"/>
      <c r="C937" s="59"/>
      <c r="D937" s="60"/>
      <c r="E937" s="57"/>
      <c r="F937" s="44"/>
    </row>
    <row r="938" spans="1:6" s="2" customFormat="1">
      <c r="A938" s="57"/>
      <c r="B938" s="58"/>
      <c r="C938" s="59"/>
      <c r="D938" s="60"/>
      <c r="E938" s="57"/>
      <c r="F938" s="44"/>
    </row>
    <row r="939" spans="1:6" s="2" customFormat="1">
      <c r="A939" s="57"/>
      <c r="B939" s="58"/>
      <c r="C939" s="59"/>
      <c r="D939" s="60"/>
      <c r="E939" s="57"/>
      <c r="F939" s="44"/>
    </row>
    <row r="940" spans="1:6" s="2" customFormat="1">
      <c r="A940" s="57"/>
      <c r="B940" s="58"/>
      <c r="C940" s="59"/>
      <c r="D940" s="60"/>
      <c r="E940" s="57"/>
      <c r="F940" s="44"/>
    </row>
    <row r="941" spans="1:6" s="2" customFormat="1">
      <c r="A941" s="57"/>
      <c r="B941" s="58"/>
      <c r="C941" s="59"/>
      <c r="D941" s="60"/>
      <c r="E941" s="57"/>
      <c r="F941" s="44"/>
    </row>
    <row r="942" spans="1:6" s="2" customFormat="1">
      <c r="A942" s="57"/>
      <c r="B942" s="58"/>
      <c r="C942" s="59"/>
      <c r="D942" s="60"/>
      <c r="E942" s="57"/>
      <c r="F942" s="44"/>
    </row>
    <row r="943" spans="1:6" s="2" customFormat="1">
      <c r="A943" s="57"/>
      <c r="B943" s="58"/>
      <c r="C943" s="59"/>
      <c r="D943" s="60"/>
      <c r="E943" s="57"/>
      <c r="F943" s="44"/>
    </row>
    <row r="944" spans="1:6" s="2" customFormat="1">
      <c r="A944" s="57"/>
      <c r="B944" s="58"/>
      <c r="C944" s="59"/>
      <c r="D944" s="60"/>
      <c r="E944" s="57"/>
      <c r="F944" s="44"/>
    </row>
    <row r="945" spans="1:6" s="2" customFormat="1">
      <c r="A945" s="57"/>
      <c r="B945" s="58"/>
      <c r="C945" s="59"/>
      <c r="D945" s="60"/>
      <c r="E945" s="57"/>
      <c r="F945" s="44"/>
    </row>
    <row r="946" spans="1:6" s="2" customFormat="1">
      <c r="A946" s="57"/>
      <c r="B946" s="58"/>
      <c r="C946" s="59"/>
      <c r="D946" s="60"/>
      <c r="E946" s="57"/>
      <c r="F946" s="44"/>
    </row>
    <row r="947" spans="1:6" s="2" customFormat="1">
      <c r="A947" s="57"/>
      <c r="B947" s="58"/>
      <c r="C947" s="59"/>
      <c r="D947" s="60"/>
      <c r="E947" s="57"/>
      <c r="F947" s="44"/>
    </row>
    <row r="948" spans="1:6" s="2" customFormat="1">
      <c r="A948" s="57"/>
      <c r="B948" s="58"/>
      <c r="C948" s="59"/>
      <c r="D948" s="60"/>
      <c r="E948" s="57"/>
      <c r="F948" s="44"/>
    </row>
    <row r="949" spans="1:6" s="2" customFormat="1">
      <c r="A949" s="57"/>
      <c r="B949" s="58"/>
      <c r="C949" s="59"/>
      <c r="D949" s="60"/>
      <c r="E949" s="57"/>
      <c r="F949" s="44"/>
    </row>
    <row r="950" spans="1:6" s="2" customFormat="1">
      <c r="A950" s="57"/>
      <c r="B950" s="58"/>
      <c r="C950" s="59"/>
      <c r="D950" s="60"/>
      <c r="E950" s="57"/>
      <c r="F950" s="44"/>
    </row>
    <row r="951" spans="1:6" s="2" customFormat="1">
      <c r="A951" s="57"/>
      <c r="B951" s="58"/>
      <c r="C951" s="59"/>
      <c r="D951" s="60"/>
      <c r="E951" s="57"/>
      <c r="F951" s="44"/>
    </row>
    <row r="952" spans="1:6" s="2" customFormat="1">
      <c r="A952" s="57"/>
      <c r="B952" s="58"/>
      <c r="C952" s="59"/>
      <c r="D952" s="60"/>
      <c r="E952" s="57"/>
      <c r="F952" s="44"/>
    </row>
    <row r="953" spans="1:6" s="2" customFormat="1">
      <c r="A953" s="57"/>
      <c r="B953" s="58"/>
      <c r="C953" s="59"/>
      <c r="D953" s="60"/>
      <c r="E953" s="57"/>
      <c r="F953" s="44"/>
    </row>
    <row r="954" spans="1:6" s="2" customFormat="1">
      <c r="A954" s="57"/>
      <c r="B954" s="58"/>
      <c r="C954" s="59"/>
      <c r="D954" s="60"/>
      <c r="E954" s="57"/>
      <c r="F954" s="44"/>
    </row>
    <row r="955" spans="1:6" s="2" customFormat="1">
      <c r="A955" s="57"/>
      <c r="B955" s="58"/>
      <c r="C955" s="59"/>
      <c r="D955" s="60"/>
      <c r="E955" s="57"/>
      <c r="F955" s="44"/>
    </row>
    <row r="956" spans="1:6" s="2" customFormat="1">
      <c r="A956" s="57"/>
      <c r="B956" s="58"/>
      <c r="C956" s="59"/>
      <c r="D956" s="60"/>
      <c r="E956" s="57"/>
      <c r="F956" s="44"/>
    </row>
    <row r="957" spans="1:6" s="2" customFormat="1">
      <c r="A957" s="57"/>
      <c r="B957" s="58"/>
      <c r="C957" s="59"/>
      <c r="D957" s="60"/>
      <c r="E957" s="57"/>
      <c r="F957" s="44"/>
    </row>
    <row r="958" spans="1:6" s="2" customFormat="1">
      <c r="A958" s="57"/>
      <c r="B958" s="58"/>
      <c r="C958" s="59"/>
      <c r="D958" s="60"/>
      <c r="E958" s="57"/>
      <c r="F958" s="44"/>
    </row>
    <row r="959" spans="1:6" s="2" customFormat="1">
      <c r="A959" s="57"/>
      <c r="B959" s="58"/>
      <c r="C959" s="59"/>
      <c r="D959" s="60"/>
      <c r="E959" s="57"/>
      <c r="F959" s="44"/>
    </row>
    <row r="960" spans="1:6" s="2" customFormat="1">
      <c r="A960" s="57"/>
      <c r="B960" s="58"/>
      <c r="C960" s="59"/>
      <c r="D960" s="60"/>
      <c r="E960" s="57"/>
      <c r="F960" s="44"/>
    </row>
    <row r="961" spans="1:6" s="2" customFormat="1">
      <c r="A961" s="57"/>
      <c r="B961" s="58"/>
      <c r="C961" s="59"/>
      <c r="D961" s="60"/>
      <c r="E961" s="57"/>
      <c r="F961" s="44"/>
    </row>
    <row r="962" spans="1:6" s="2" customFormat="1">
      <c r="A962" s="57"/>
      <c r="B962" s="58"/>
      <c r="C962" s="59"/>
      <c r="D962" s="60"/>
      <c r="E962" s="57"/>
      <c r="F962" s="44"/>
    </row>
    <row r="963" spans="1:6" s="2" customFormat="1">
      <c r="A963" s="57"/>
      <c r="B963" s="58"/>
      <c r="C963" s="59"/>
      <c r="D963" s="60"/>
      <c r="E963" s="57"/>
      <c r="F963" s="44"/>
    </row>
    <row r="964" spans="1:6" s="2" customFormat="1">
      <c r="A964" s="57"/>
      <c r="B964" s="58"/>
      <c r="C964" s="59"/>
      <c r="D964" s="60"/>
      <c r="E964" s="57"/>
      <c r="F964" s="44"/>
    </row>
    <row r="965" spans="1:6" s="2" customFormat="1">
      <c r="A965" s="57"/>
      <c r="B965" s="58"/>
      <c r="C965" s="59"/>
      <c r="D965" s="60"/>
      <c r="E965" s="57"/>
      <c r="F965" s="44"/>
    </row>
    <row r="966" spans="1:6" s="2" customFormat="1">
      <c r="A966" s="57"/>
      <c r="B966" s="58"/>
      <c r="C966" s="59"/>
      <c r="D966" s="60"/>
      <c r="E966" s="57"/>
      <c r="F966" s="44"/>
    </row>
    <row r="967" spans="1:6" s="2" customFormat="1">
      <c r="A967" s="57"/>
      <c r="B967" s="58"/>
      <c r="C967" s="59"/>
      <c r="D967" s="60"/>
      <c r="E967" s="57"/>
      <c r="F967" s="44"/>
    </row>
    <row r="968" spans="1:6" s="2" customFormat="1">
      <c r="A968" s="57"/>
      <c r="B968" s="58"/>
      <c r="C968" s="59"/>
      <c r="D968" s="60"/>
      <c r="E968" s="57"/>
      <c r="F968" s="44"/>
    </row>
    <row r="969" spans="1:6" s="2" customFormat="1">
      <c r="A969" s="57"/>
      <c r="B969" s="58"/>
      <c r="C969" s="59"/>
      <c r="D969" s="60"/>
      <c r="E969" s="57"/>
      <c r="F969" s="44"/>
    </row>
    <row r="970" spans="1:6" s="2" customFormat="1">
      <c r="A970" s="57"/>
      <c r="B970" s="58"/>
      <c r="C970" s="59"/>
      <c r="D970" s="60"/>
      <c r="E970" s="57"/>
      <c r="F970" s="44"/>
    </row>
    <row r="971" spans="1:6" s="2" customFormat="1">
      <c r="A971" s="57"/>
      <c r="B971" s="58"/>
      <c r="C971" s="59"/>
      <c r="D971" s="60"/>
      <c r="E971" s="57"/>
      <c r="F971" s="44"/>
    </row>
    <row r="972" spans="1:6" s="2" customFormat="1">
      <c r="A972" s="57"/>
      <c r="B972" s="58"/>
      <c r="C972" s="59"/>
      <c r="D972" s="60"/>
      <c r="E972" s="57"/>
      <c r="F972" s="44"/>
    </row>
    <row r="973" spans="1:6" s="2" customFormat="1">
      <c r="A973" s="57"/>
      <c r="B973" s="58"/>
      <c r="C973" s="59"/>
      <c r="D973" s="60"/>
      <c r="E973" s="57"/>
      <c r="F973" s="44"/>
    </row>
    <row r="974" spans="1:6" s="2" customFormat="1">
      <c r="A974" s="57"/>
      <c r="B974" s="58"/>
      <c r="C974" s="59"/>
      <c r="D974" s="60"/>
      <c r="E974" s="57"/>
      <c r="F974" s="44"/>
    </row>
    <row r="975" spans="1:6" s="2" customFormat="1">
      <c r="A975" s="57"/>
      <c r="B975" s="58"/>
      <c r="C975" s="59"/>
      <c r="D975" s="60"/>
      <c r="E975" s="57"/>
      <c r="F975" s="44"/>
    </row>
    <row r="976" spans="1:6" s="2" customFormat="1">
      <c r="A976" s="57"/>
      <c r="B976" s="58"/>
      <c r="C976" s="59"/>
      <c r="D976" s="60"/>
      <c r="E976" s="57"/>
      <c r="F976" s="44"/>
    </row>
    <row r="977" spans="1:60" s="2" customFormat="1">
      <c r="A977" s="57"/>
      <c r="B977" s="58"/>
      <c r="C977" s="59"/>
      <c r="D977" s="60"/>
      <c r="E977" s="57"/>
      <c r="F977" s="44"/>
    </row>
    <row r="978" spans="1:60" s="2" customFormat="1">
      <c r="A978" s="57"/>
      <c r="B978" s="58"/>
      <c r="C978" s="59"/>
      <c r="D978" s="60"/>
      <c r="E978" s="57"/>
      <c r="F978" s="44"/>
    </row>
    <row r="979" spans="1:60" s="2" customFormat="1">
      <c r="A979" s="57"/>
      <c r="B979" s="58"/>
      <c r="C979" s="59"/>
      <c r="D979" s="60"/>
      <c r="E979" s="57"/>
      <c r="F979" s="44"/>
    </row>
    <row r="980" spans="1:60" s="2" customFormat="1">
      <c r="A980" s="57"/>
      <c r="B980" s="58"/>
      <c r="C980" s="59"/>
      <c r="D980" s="60"/>
      <c r="E980" s="57"/>
      <c r="F980" s="44"/>
      <c r="G980" s="3"/>
    </row>
    <row r="981" spans="1:60" s="2" customFormat="1">
      <c r="A981" s="57"/>
      <c r="B981" s="58"/>
      <c r="C981" s="59"/>
      <c r="D981" s="60"/>
      <c r="E981" s="57"/>
      <c r="F981" s="44"/>
      <c r="G981" s="3"/>
    </row>
    <row r="982" spans="1:60" s="44" customFormat="1">
      <c r="A982" s="57"/>
      <c r="B982" s="58"/>
      <c r="C982" s="59"/>
      <c r="D982" s="60"/>
      <c r="E982" s="57"/>
      <c r="G982" s="2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3"/>
      <c r="BF982" s="3"/>
      <c r="BG982" s="3"/>
      <c r="BH982" s="3"/>
    </row>
    <row r="983" spans="1:60" s="3" customFormat="1">
      <c r="A983" s="57"/>
      <c r="B983" s="58"/>
      <c r="C983" s="59"/>
      <c r="D983" s="60"/>
      <c r="E983" s="57"/>
      <c r="F983" s="44"/>
      <c r="G983" s="2"/>
    </row>
    <row r="984" spans="1:60" s="2" customFormat="1">
      <c r="A984" s="57"/>
      <c r="B984" s="58"/>
      <c r="C984" s="59"/>
      <c r="D984" s="60"/>
      <c r="E984" s="57"/>
      <c r="F984" s="44"/>
    </row>
    <row r="985" spans="1:60" s="2" customFormat="1">
      <c r="A985" s="57"/>
      <c r="B985" s="58"/>
      <c r="C985" s="59"/>
      <c r="D985" s="60"/>
      <c r="E985" s="57"/>
      <c r="F985" s="44"/>
    </row>
    <row r="986" spans="1:60" s="2" customFormat="1">
      <c r="A986" s="57"/>
      <c r="B986" s="58"/>
      <c r="C986" s="59"/>
      <c r="D986" s="60"/>
      <c r="E986" s="57"/>
      <c r="F986" s="44"/>
    </row>
    <row r="987" spans="1:60" s="2" customFormat="1">
      <c r="A987" s="57"/>
      <c r="B987" s="58"/>
      <c r="C987" s="59"/>
      <c r="D987" s="60"/>
      <c r="E987" s="57"/>
      <c r="F987" s="44"/>
    </row>
    <row r="988" spans="1:60" s="2" customFormat="1">
      <c r="A988" s="57"/>
      <c r="B988" s="58"/>
      <c r="C988" s="59"/>
      <c r="D988" s="60"/>
      <c r="E988" s="57"/>
      <c r="F988" s="44"/>
    </row>
    <row r="989" spans="1:60" s="2" customFormat="1">
      <c r="A989" s="57"/>
      <c r="B989" s="58"/>
      <c r="C989" s="59"/>
      <c r="D989" s="60"/>
      <c r="E989" s="57"/>
      <c r="F989" s="44"/>
    </row>
    <row r="990" spans="1:60" s="2" customFormat="1">
      <c r="A990" s="57"/>
      <c r="B990" s="58"/>
      <c r="C990" s="59"/>
      <c r="D990" s="60"/>
      <c r="E990" s="57"/>
      <c r="F990" s="44"/>
    </row>
    <row r="991" spans="1:60" s="2" customFormat="1">
      <c r="A991" s="57"/>
      <c r="B991" s="58"/>
      <c r="C991" s="59"/>
      <c r="D991" s="60"/>
      <c r="E991" s="57"/>
      <c r="F991" s="44"/>
    </row>
    <row r="992" spans="1:60" s="2" customFormat="1">
      <c r="A992" s="57"/>
      <c r="B992" s="58"/>
      <c r="C992" s="59"/>
      <c r="D992" s="60"/>
      <c r="E992" s="57"/>
      <c r="F992" s="44"/>
    </row>
    <row r="993" spans="1:60" s="2" customFormat="1">
      <c r="A993" s="57"/>
      <c r="B993" s="58"/>
      <c r="C993" s="59"/>
      <c r="D993" s="60"/>
      <c r="E993" s="57"/>
      <c r="F993" s="44"/>
      <c r="G993" s="3"/>
    </row>
    <row r="994" spans="1:60" s="2" customFormat="1">
      <c r="A994" s="57"/>
      <c r="B994" s="58"/>
      <c r="C994" s="59"/>
      <c r="D994" s="60"/>
      <c r="E994" s="57"/>
      <c r="F994" s="44"/>
    </row>
    <row r="995" spans="1:60" s="44" customFormat="1">
      <c r="A995" s="57"/>
      <c r="B995" s="58"/>
      <c r="C995" s="59"/>
      <c r="D995" s="60"/>
      <c r="E995" s="57"/>
      <c r="G995" s="2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  <c r="BF995" s="3"/>
      <c r="BG995" s="3"/>
      <c r="BH995" s="3"/>
    </row>
    <row r="996" spans="1:60" s="2" customFormat="1">
      <c r="A996" s="57"/>
      <c r="B996" s="58"/>
      <c r="C996" s="59"/>
      <c r="D996" s="60"/>
      <c r="E996" s="57"/>
      <c r="F996" s="44"/>
    </row>
    <row r="997" spans="1:60" s="2" customFormat="1">
      <c r="A997" s="57"/>
      <c r="B997" s="58"/>
      <c r="C997" s="59"/>
      <c r="D997" s="60"/>
      <c r="E997" s="57"/>
      <c r="F997" s="44"/>
    </row>
    <row r="998" spans="1:60" s="2" customFormat="1">
      <c r="A998" s="57"/>
      <c r="B998" s="58"/>
      <c r="C998" s="59"/>
      <c r="D998" s="60"/>
      <c r="E998" s="57"/>
      <c r="F998" s="44"/>
    </row>
    <row r="999" spans="1:60" s="2" customFormat="1">
      <c r="A999" s="57"/>
      <c r="B999" s="58"/>
      <c r="C999" s="59"/>
      <c r="D999" s="60"/>
      <c r="E999" s="57"/>
      <c r="F999" s="44"/>
    </row>
    <row r="1000" spans="1:60" s="2" customFormat="1">
      <c r="A1000" s="57"/>
      <c r="B1000" s="58"/>
      <c r="C1000" s="59"/>
      <c r="D1000" s="60"/>
      <c r="E1000" s="57"/>
      <c r="F1000" s="44"/>
    </row>
    <row r="1001" spans="1:60" s="2" customFormat="1">
      <c r="A1001" s="57"/>
      <c r="B1001" s="58"/>
      <c r="C1001" s="59"/>
      <c r="D1001" s="60"/>
      <c r="E1001" s="57"/>
      <c r="F1001" s="44"/>
    </row>
    <row r="1002" spans="1:60" s="2" customFormat="1">
      <c r="A1002" s="57"/>
      <c r="B1002" s="58"/>
      <c r="C1002" s="59"/>
      <c r="D1002" s="60"/>
      <c r="E1002" s="57"/>
      <c r="F1002" s="44"/>
    </row>
    <row r="1003" spans="1:60" s="2" customFormat="1">
      <c r="A1003" s="57"/>
      <c r="B1003" s="58"/>
      <c r="C1003" s="59"/>
      <c r="D1003" s="60"/>
      <c r="E1003" s="57"/>
      <c r="F1003" s="44"/>
      <c r="G1003" s="3"/>
    </row>
    <row r="1004" spans="1:60" s="2" customFormat="1">
      <c r="A1004" s="57"/>
      <c r="B1004" s="58"/>
      <c r="C1004" s="59"/>
      <c r="D1004" s="60"/>
      <c r="E1004" s="57"/>
      <c r="F1004" s="44"/>
    </row>
    <row r="1005" spans="1:60" s="44" customFormat="1">
      <c r="A1005" s="57"/>
      <c r="B1005" s="58"/>
      <c r="C1005" s="59"/>
      <c r="D1005" s="60"/>
      <c r="E1005" s="57"/>
      <c r="G1005" s="2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  <c r="AL1005" s="3"/>
      <c r="AM1005" s="3"/>
      <c r="AN1005" s="3"/>
      <c r="AO1005" s="3"/>
      <c r="AP1005" s="3"/>
      <c r="AQ1005" s="3"/>
      <c r="AR1005" s="3"/>
      <c r="AS1005" s="3"/>
      <c r="AT1005" s="3"/>
      <c r="AU1005" s="3"/>
      <c r="AV1005" s="3"/>
      <c r="AW1005" s="3"/>
      <c r="AX1005" s="3"/>
      <c r="AY1005" s="3"/>
      <c r="AZ1005" s="3"/>
      <c r="BA1005" s="3"/>
      <c r="BB1005" s="3"/>
      <c r="BC1005" s="3"/>
      <c r="BD1005" s="3"/>
      <c r="BE1005" s="3"/>
      <c r="BF1005" s="3"/>
      <c r="BG1005" s="3"/>
      <c r="BH1005" s="3"/>
    </row>
    <row r="1006" spans="1:60" s="2" customFormat="1">
      <c r="A1006" s="57"/>
      <c r="B1006" s="58"/>
      <c r="C1006" s="59"/>
      <c r="D1006" s="60"/>
      <c r="E1006" s="57"/>
      <c r="F1006" s="44"/>
    </row>
    <row r="1007" spans="1:60" s="2" customFormat="1">
      <c r="A1007" s="57"/>
      <c r="B1007" s="58"/>
      <c r="C1007" s="59"/>
      <c r="D1007" s="60"/>
      <c r="E1007" s="57"/>
      <c r="F1007" s="44"/>
    </row>
    <row r="1008" spans="1:60" s="2" customFormat="1">
      <c r="A1008" s="57"/>
      <c r="B1008" s="58"/>
      <c r="C1008" s="59"/>
      <c r="D1008" s="60"/>
      <c r="E1008" s="57"/>
      <c r="F1008" s="44"/>
    </row>
    <row r="1009" spans="1:60" s="2" customFormat="1">
      <c r="A1009" s="57"/>
      <c r="B1009" s="58"/>
      <c r="C1009" s="59"/>
      <c r="D1009" s="60"/>
      <c r="E1009" s="57"/>
      <c r="F1009" s="44"/>
    </row>
    <row r="1010" spans="1:60" s="2" customFormat="1">
      <c r="A1010" s="57"/>
      <c r="B1010" s="58"/>
      <c r="C1010" s="59"/>
      <c r="D1010" s="60"/>
      <c r="E1010" s="57"/>
      <c r="F1010" s="44"/>
    </row>
    <row r="1011" spans="1:60" s="2" customFormat="1">
      <c r="A1011" s="57"/>
      <c r="B1011" s="58"/>
      <c r="C1011" s="59"/>
      <c r="D1011" s="60"/>
      <c r="E1011" s="57"/>
      <c r="F1011" s="44"/>
    </row>
    <row r="1012" spans="1:60" s="2" customFormat="1">
      <c r="A1012" s="57"/>
      <c r="B1012" s="58"/>
      <c r="C1012" s="59"/>
      <c r="D1012" s="60"/>
      <c r="E1012" s="57"/>
      <c r="F1012" s="44"/>
    </row>
    <row r="1013" spans="1:60" s="2" customFormat="1">
      <c r="A1013" s="57"/>
      <c r="B1013" s="58"/>
      <c r="C1013" s="59"/>
      <c r="D1013" s="60"/>
      <c r="E1013" s="57"/>
      <c r="F1013" s="44"/>
    </row>
    <row r="1014" spans="1:60" s="2" customFormat="1">
      <c r="A1014" s="57"/>
      <c r="B1014" s="58"/>
      <c r="C1014" s="59"/>
      <c r="D1014" s="60"/>
      <c r="E1014" s="57"/>
      <c r="F1014" s="44"/>
    </row>
    <row r="1015" spans="1:60" s="2" customFormat="1">
      <c r="A1015" s="57"/>
      <c r="B1015" s="58"/>
      <c r="C1015" s="59"/>
      <c r="D1015" s="60"/>
      <c r="E1015" s="57"/>
      <c r="F1015" s="44"/>
    </row>
    <row r="1016" spans="1:60" s="2" customFormat="1">
      <c r="A1016" s="57"/>
      <c r="B1016" s="58"/>
      <c r="C1016" s="59"/>
      <c r="D1016" s="60"/>
      <c r="E1016" s="57"/>
      <c r="F1016" s="44"/>
    </row>
    <row r="1017" spans="1:60" s="2" customFormat="1">
      <c r="A1017" s="57"/>
      <c r="B1017" s="58"/>
      <c r="C1017" s="59"/>
      <c r="D1017" s="60"/>
      <c r="E1017" s="57"/>
      <c r="F1017" s="44"/>
      <c r="G1017" s="22"/>
    </row>
    <row r="1019" spans="1:60">
      <c r="AC1019" s="22"/>
      <c r="AD1019" s="22"/>
      <c r="AE1019" s="22"/>
      <c r="AF1019" s="22"/>
      <c r="AG1019" s="22"/>
      <c r="AH1019" s="22"/>
      <c r="AI1019" s="22"/>
      <c r="AJ1019" s="22"/>
      <c r="AK1019" s="22"/>
      <c r="AL1019" s="22"/>
      <c r="AM1019" s="22"/>
      <c r="AN1019" s="22"/>
      <c r="AO1019" s="22"/>
      <c r="AP1019" s="22"/>
      <c r="AQ1019" s="22"/>
      <c r="AR1019" s="22"/>
      <c r="AS1019" s="22"/>
      <c r="AT1019" s="22"/>
      <c r="AU1019" s="22"/>
      <c r="AV1019" s="22"/>
      <c r="AW1019" s="22"/>
      <c r="AX1019" s="22"/>
      <c r="AY1019" s="22"/>
      <c r="AZ1019" s="22"/>
      <c r="BA1019" s="22"/>
      <c r="BB1019" s="22"/>
      <c r="BC1019" s="22"/>
      <c r="BD1019" s="22"/>
      <c r="BE1019" s="22"/>
      <c r="BF1019" s="22"/>
      <c r="BG1019" s="22"/>
      <c r="BH1019" s="22"/>
    </row>
  </sheetData>
  <mergeCells count="9">
    <mergeCell ref="A581:E581"/>
    <mergeCell ref="G4:K4"/>
    <mergeCell ref="A579:E579"/>
    <mergeCell ref="A578:F578"/>
    <mergeCell ref="A1:F1"/>
    <mergeCell ref="A2:F2"/>
    <mergeCell ref="A3:D3"/>
    <mergeCell ref="G1:K3"/>
    <mergeCell ref="A580:E580"/>
  </mergeCells>
  <phoneticPr fontId="68" type="noConversion"/>
  <printOptions horizontalCentered="1" verticalCentered="1" gridLines="1"/>
  <pageMargins left="0.25" right="0.25" top="0.75" bottom="0.75" header="0.3" footer="0.3"/>
  <pageSetup paperSize="9" scale="85" firstPageNumber="0" fitToHeight="0" orientation="landscape" verticalDpi="300" r:id="rId1"/>
  <headerFooter alignWithMargins="0">
    <oddFooter>&amp;C&amp;"Arial,Normal"&amp;10Página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CC91-2E52-4C4A-AFF3-C984C820FD63}">
  <sheetPr>
    <pageSetUpPr fitToPage="1"/>
  </sheetPr>
  <dimension ref="A1:I41"/>
  <sheetViews>
    <sheetView workbookViewId="0">
      <selection activeCell="B30" sqref="B30"/>
    </sheetView>
  </sheetViews>
  <sheetFormatPr defaultRowHeight="15"/>
  <cols>
    <col min="1" max="1" width="16.140625" customWidth="1"/>
    <col min="2" max="2" width="51" customWidth="1"/>
    <col min="3" max="3" width="20.140625" customWidth="1"/>
    <col min="4" max="4" width="13" customWidth="1"/>
    <col min="6" max="6" width="21" customWidth="1"/>
    <col min="9" max="9" width="15.140625" customWidth="1"/>
  </cols>
  <sheetData>
    <row r="1" spans="1:9" ht="15" customHeight="1">
      <c r="A1" s="283"/>
      <c r="B1" s="283"/>
      <c r="C1" s="283"/>
      <c r="D1" s="283"/>
      <c r="E1" s="283"/>
      <c r="F1" s="283"/>
      <c r="G1" s="283"/>
      <c r="H1" s="283"/>
      <c r="I1" s="283"/>
    </row>
    <row r="2" spans="1:9" ht="15" customHeight="1">
      <c r="A2" s="283"/>
      <c r="B2" s="283"/>
      <c r="C2" s="283"/>
      <c r="D2" s="283"/>
      <c r="E2" s="283"/>
      <c r="F2" s="283"/>
      <c r="G2" s="283"/>
      <c r="H2" s="283"/>
      <c r="I2" s="283"/>
    </row>
    <row r="3" spans="1:9" ht="15" customHeight="1">
      <c r="A3" s="283"/>
      <c r="B3" s="283"/>
      <c r="C3" s="283"/>
      <c r="D3" s="283"/>
      <c r="E3" s="283"/>
      <c r="F3" s="283"/>
      <c r="G3" s="283"/>
      <c r="H3" s="283"/>
      <c r="I3" s="283"/>
    </row>
    <row r="4" spans="1:9" ht="15" customHeight="1">
      <c r="A4" s="283"/>
      <c r="B4" s="283"/>
      <c r="C4" s="283"/>
      <c r="D4" s="283"/>
      <c r="E4" s="283"/>
      <c r="F4" s="283"/>
      <c r="G4" s="283"/>
      <c r="H4" s="283"/>
      <c r="I4" s="283"/>
    </row>
    <row r="5" spans="1:9" ht="15" customHeight="1">
      <c r="A5" s="283"/>
      <c r="B5" s="283"/>
      <c r="C5" s="283"/>
      <c r="D5" s="283"/>
      <c r="E5" s="283"/>
      <c r="F5" s="283"/>
      <c r="G5" s="283"/>
      <c r="H5" s="283"/>
      <c r="I5" s="283"/>
    </row>
    <row r="6" spans="1:9" ht="15" customHeight="1">
      <c r="A6" s="283"/>
      <c r="B6" s="283"/>
      <c r="C6" s="283"/>
      <c r="D6" s="283"/>
      <c r="E6" s="283"/>
      <c r="F6" s="283"/>
      <c r="G6" s="283"/>
      <c r="H6" s="283"/>
      <c r="I6" s="283"/>
    </row>
    <row r="7" spans="1:9" ht="15" customHeight="1">
      <c r="A7" s="283"/>
      <c r="B7" s="283"/>
      <c r="C7" s="283"/>
      <c r="D7" s="283"/>
      <c r="E7" s="283"/>
      <c r="F7" s="283"/>
      <c r="G7" s="283"/>
      <c r="H7" s="283"/>
      <c r="I7" s="283"/>
    </row>
    <row r="8" spans="1:9" ht="15" customHeight="1">
      <c r="A8" s="283"/>
      <c r="B8" s="283"/>
      <c r="C8" s="283"/>
      <c r="D8" s="283"/>
      <c r="E8" s="283"/>
      <c r="F8" s="283"/>
      <c r="G8" s="283"/>
      <c r="H8" s="283"/>
      <c r="I8" s="283"/>
    </row>
    <row r="9" spans="1:9" ht="15" customHeight="1">
      <c r="A9" s="283"/>
      <c r="B9" s="283"/>
      <c r="C9" s="283"/>
      <c r="D9" s="283"/>
      <c r="E9" s="283"/>
      <c r="F9" s="283"/>
      <c r="G9" s="283"/>
      <c r="H9" s="283"/>
      <c r="I9" s="283"/>
    </row>
    <row r="10" spans="1:9" ht="15" customHeight="1">
      <c r="A10" s="284" t="s">
        <v>782</v>
      </c>
      <c r="B10" s="284"/>
      <c r="C10" s="284"/>
      <c r="D10" s="284"/>
      <c r="E10" s="284"/>
      <c r="F10" s="284"/>
      <c r="G10" s="284"/>
      <c r="H10" s="284"/>
      <c r="I10" s="284"/>
    </row>
    <row r="11" spans="1:9" ht="25.5" customHeight="1" thickBot="1">
      <c r="A11" s="285" t="s">
        <v>781</v>
      </c>
      <c r="B11" s="285"/>
      <c r="C11" s="285"/>
      <c r="D11" s="285"/>
      <c r="E11" s="285"/>
      <c r="F11" s="285"/>
      <c r="G11" s="285"/>
      <c r="H11" s="285"/>
      <c r="I11" s="285"/>
    </row>
    <row r="12" spans="1:9" ht="15" customHeight="1" thickBot="1">
      <c r="A12" s="289" t="s">
        <v>780</v>
      </c>
      <c r="B12" s="290"/>
      <c r="C12" s="290"/>
      <c r="D12" s="290"/>
      <c r="E12" s="290"/>
      <c r="F12" s="290"/>
      <c r="G12" s="290"/>
      <c r="H12" s="291"/>
      <c r="I12" s="255"/>
    </row>
    <row r="13" spans="1:9" ht="15" customHeight="1" thickBot="1">
      <c r="A13" s="276" t="s">
        <v>779</v>
      </c>
      <c r="B13" s="276" t="s">
        <v>778</v>
      </c>
      <c r="C13" s="276" t="s">
        <v>777</v>
      </c>
      <c r="D13" s="276" t="s">
        <v>776</v>
      </c>
      <c r="E13" s="287" t="s">
        <v>775</v>
      </c>
      <c r="F13" s="287" t="s">
        <v>774</v>
      </c>
      <c r="G13" s="276" t="s">
        <v>773</v>
      </c>
      <c r="H13" s="276"/>
      <c r="I13" s="276"/>
    </row>
    <row r="14" spans="1:9" ht="28.5" customHeight="1" thickBot="1">
      <c r="A14" s="276"/>
      <c r="B14" s="276"/>
      <c r="C14" s="276"/>
      <c r="D14" s="276"/>
      <c r="E14" s="288"/>
      <c r="F14" s="288"/>
      <c r="G14" s="254" t="s">
        <v>772</v>
      </c>
      <c r="H14" s="254" t="s">
        <v>771</v>
      </c>
      <c r="I14" s="254" t="s">
        <v>770</v>
      </c>
    </row>
    <row r="15" spans="1:9" ht="15" customHeight="1" thickBot="1">
      <c r="A15" s="242">
        <v>1</v>
      </c>
      <c r="B15" s="253" t="s">
        <v>769</v>
      </c>
      <c r="C15" s="252">
        <f>D15*$I$12</f>
        <v>0</v>
      </c>
      <c r="D15" s="256"/>
      <c r="E15" s="242"/>
      <c r="F15" s="242" t="str">
        <f>IF(AND(D15&gt;=G15,D15&lt;=I15),"OK","DIFERE")</f>
        <v>DIFERE</v>
      </c>
      <c r="G15" s="239">
        <v>0.03</v>
      </c>
      <c r="H15" s="239">
        <v>0.04</v>
      </c>
      <c r="I15" s="239">
        <v>5.5E-2</v>
      </c>
    </row>
    <row r="16" spans="1:9" ht="15" customHeight="1" thickBot="1">
      <c r="A16" s="242">
        <v>2</v>
      </c>
      <c r="B16" s="253" t="s">
        <v>768</v>
      </c>
      <c r="C16" s="252">
        <f>D16*$I$12</f>
        <v>0</v>
      </c>
      <c r="D16" s="256"/>
      <c r="E16" s="242"/>
      <c r="F16" s="242" t="str">
        <f>IF(AND(D16&gt;=G16,D16&lt;=I16),"OK","DIFERE")</f>
        <v>DIFERE</v>
      </c>
      <c r="G16" s="239">
        <v>8.0000000000000002E-3</v>
      </c>
      <c r="H16" s="239">
        <v>8.0000000000000002E-3</v>
      </c>
      <c r="I16" s="239">
        <v>0.01</v>
      </c>
    </row>
    <row r="17" spans="1:9" ht="15" customHeight="1" thickBot="1">
      <c r="A17" s="242">
        <v>3</v>
      </c>
      <c r="B17" s="253" t="s">
        <v>767</v>
      </c>
      <c r="C17" s="252">
        <f>D17*$I$12</f>
        <v>0</v>
      </c>
      <c r="D17" s="256"/>
      <c r="E17" s="242"/>
      <c r="F17" s="242" t="str">
        <f>IF(AND(D17&gt;=G17,D17&lt;=I17),"OK","DIFERE")</f>
        <v>DIFERE</v>
      </c>
      <c r="G17" s="239">
        <v>9.7000000000000003E-3</v>
      </c>
      <c r="H17" s="239">
        <v>1.2699999999999999E-2</v>
      </c>
      <c r="I17" s="239">
        <v>1.2699999999999999E-2</v>
      </c>
    </row>
    <row r="18" spans="1:9" ht="15" customHeight="1" thickBot="1">
      <c r="A18" s="242">
        <v>4</v>
      </c>
      <c r="B18" s="253" t="s">
        <v>766</v>
      </c>
      <c r="C18" s="252">
        <f>D18*($I$12+C15+C16+C17)</f>
        <v>0</v>
      </c>
      <c r="D18" s="256"/>
      <c r="E18" s="242"/>
      <c r="F18" s="242" t="str">
        <f>IF(AND(D18&gt;=G18,D18&lt;=I18),"OK","DIFERE")</f>
        <v>DIFERE</v>
      </c>
      <c r="G18" s="239">
        <v>5.8999999999999999E-3</v>
      </c>
      <c r="H18" s="239">
        <v>1.23E-2</v>
      </c>
      <c r="I18" s="239">
        <v>1.3899999999999999E-2</v>
      </c>
    </row>
    <row r="19" spans="1:9" ht="15" customHeight="1" thickBot="1">
      <c r="A19" s="242">
        <v>5</v>
      </c>
      <c r="B19" s="253" t="s">
        <v>765</v>
      </c>
      <c r="C19" s="252">
        <f>D19*($I$12+C15+C16+C17+C18)</f>
        <v>0</v>
      </c>
      <c r="D19" s="256"/>
      <c r="E19" s="242"/>
      <c r="F19" s="242" t="str">
        <f>IF(AND(D19&gt;=G19,D19&lt;=I19),"OK","DIFERE")</f>
        <v>DIFERE</v>
      </c>
      <c r="G19" s="239">
        <v>6.1600000000000002E-2</v>
      </c>
      <c r="H19" s="239">
        <v>7.3999999999999996E-2</v>
      </c>
      <c r="I19" s="239">
        <v>8.9599999999999999E-2</v>
      </c>
    </row>
    <row r="20" spans="1:9" ht="15" customHeight="1" thickBot="1">
      <c r="A20" s="242">
        <v>6</v>
      </c>
      <c r="B20" s="251" t="s">
        <v>764</v>
      </c>
      <c r="C20" s="250">
        <f>D20*$I$12*(1+D27)</f>
        <v>0</v>
      </c>
      <c r="D20" s="250"/>
      <c r="E20" s="246"/>
      <c r="F20" s="245"/>
      <c r="G20" s="249"/>
      <c r="H20" s="249"/>
      <c r="I20" s="248"/>
    </row>
    <row r="21" spans="1:9" ht="15" customHeight="1" thickBot="1">
      <c r="A21" s="247" t="s">
        <v>763</v>
      </c>
      <c r="B21" s="281" t="s">
        <v>762</v>
      </c>
      <c r="C21" s="282"/>
      <c r="D21" s="256"/>
      <c r="E21" s="246"/>
      <c r="F21" s="245"/>
      <c r="G21" s="245"/>
      <c r="H21" s="245"/>
      <c r="I21" s="244"/>
    </row>
    <row r="22" spans="1:9" ht="15" customHeight="1" thickBot="1">
      <c r="A22" s="247" t="s">
        <v>761</v>
      </c>
      <c r="B22" s="281" t="s">
        <v>760</v>
      </c>
      <c r="C22" s="282"/>
      <c r="D22" s="256"/>
      <c r="E22" s="246"/>
      <c r="F22" s="245"/>
      <c r="G22" s="245"/>
      <c r="H22" s="245"/>
      <c r="I22" s="244"/>
    </row>
    <row r="23" spans="1:9" ht="15" customHeight="1" thickBot="1">
      <c r="A23" s="247" t="s">
        <v>759</v>
      </c>
      <c r="B23" s="281" t="s">
        <v>758</v>
      </c>
      <c r="C23" s="282"/>
      <c r="D23" s="256"/>
      <c r="E23" s="246"/>
      <c r="F23" s="245"/>
      <c r="G23" s="245"/>
      <c r="H23" s="245"/>
      <c r="I23" s="244"/>
    </row>
    <row r="24" spans="1:9" ht="15" customHeight="1" thickBot="1">
      <c r="A24" s="247" t="s">
        <v>757</v>
      </c>
      <c r="B24" s="281" t="s">
        <v>756</v>
      </c>
      <c r="C24" s="286"/>
      <c r="D24" s="256"/>
      <c r="E24" s="246"/>
      <c r="F24" s="245"/>
      <c r="G24" s="245"/>
      <c r="H24" s="245"/>
      <c r="I24" s="244"/>
    </row>
    <row r="25" spans="1:9" ht="15" customHeight="1" thickBot="1">
      <c r="A25" s="280" t="s">
        <v>755</v>
      </c>
      <c r="B25" s="280"/>
      <c r="C25" s="243">
        <f>SUM(C15:C20)</f>
        <v>0</v>
      </c>
      <c r="D25" s="242"/>
      <c r="E25" s="242"/>
      <c r="F25" s="277" t="s">
        <v>754</v>
      </c>
      <c r="G25" s="278"/>
      <c r="H25" s="278"/>
      <c r="I25" s="279"/>
    </row>
    <row r="26" spans="1:9" ht="15" customHeight="1" thickBot="1">
      <c r="A26" s="280" t="s">
        <v>753</v>
      </c>
      <c r="B26" s="280"/>
      <c r="C26" s="243">
        <f>C25+I12</f>
        <v>0</v>
      </c>
      <c r="D26" s="242"/>
      <c r="E26" s="242"/>
      <c r="F26" s="240" t="s">
        <v>752</v>
      </c>
      <c r="G26" s="239">
        <v>0.2034</v>
      </c>
      <c r="H26" s="239">
        <v>0.22120000000000001</v>
      </c>
      <c r="I26" s="239">
        <v>0.25</v>
      </c>
    </row>
    <row r="27" spans="1:9" ht="15" customHeight="1" thickBot="1">
      <c r="A27" s="280" t="s">
        <v>751</v>
      </c>
      <c r="B27" s="280"/>
      <c r="C27" s="280"/>
      <c r="D27" s="256">
        <f>(((1+$D15+$D16+$D17)*(1+$D18)*(1+$D19)/(1-$D20)))-1</f>
        <v>0</v>
      </c>
      <c r="E27" s="241" t="str">
        <f>IF(AND($D27&gt;=$G27,$D27&lt;=$I27),"OK","DIFERE")</f>
        <v>DIFERE</v>
      </c>
      <c r="F27" s="240" t="s">
        <v>750</v>
      </c>
      <c r="G27" s="239">
        <f>((G26+1))/(1-$D$24)-1</f>
        <v>0.20340000000000003</v>
      </c>
      <c r="H27" s="239">
        <f>((H26+1))/(1-$D$24)-1</f>
        <v>0.22120000000000006</v>
      </c>
      <c r="I27" s="239">
        <f>((I26+1))/(1-$D$24)-1</f>
        <v>0.25</v>
      </c>
    </row>
    <row r="28" spans="1:9" ht="15" customHeight="1">
      <c r="A28" s="235"/>
      <c r="B28" s="235"/>
      <c r="C28" s="235"/>
      <c r="D28" s="235"/>
    </row>
    <row r="29" spans="1:9" ht="15" customHeight="1">
      <c r="A29" s="235"/>
      <c r="B29" s="238"/>
      <c r="C29" s="238"/>
      <c r="D29" s="274"/>
      <c r="E29" s="274"/>
      <c r="F29" s="274"/>
      <c r="G29" s="274"/>
      <c r="H29" s="274"/>
      <c r="I29" s="274"/>
    </row>
    <row r="30" spans="1:9" ht="15" customHeight="1">
      <c r="A30" s="235"/>
      <c r="B30" s="235"/>
      <c r="C30" s="235"/>
      <c r="D30" s="274"/>
      <c r="E30" s="274"/>
      <c r="F30" s="274"/>
      <c r="G30" s="274"/>
      <c r="H30" s="274"/>
      <c r="I30" s="274"/>
    </row>
    <row r="31" spans="1:9" ht="15" customHeight="1">
      <c r="A31" s="235"/>
      <c r="B31" s="237"/>
      <c r="C31" s="236"/>
      <c r="D31" s="274"/>
      <c r="E31" s="274"/>
      <c r="F31" s="274"/>
      <c r="G31" s="274"/>
      <c r="H31" s="274"/>
      <c r="I31" s="274"/>
    </row>
    <row r="32" spans="1:9" ht="15" customHeight="1">
      <c r="A32" s="235"/>
      <c r="B32" s="237"/>
      <c r="C32" s="236"/>
      <c r="D32" s="274"/>
      <c r="E32" s="274"/>
      <c r="F32" s="274"/>
      <c r="G32" s="274"/>
      <c r="H32" s="274"/>
      <c r="I32" s="274"/>
    </row>
    <row r="33" spans="1:4" ht="15" customHeight="1">
      <c r="A33" s="235"/>
      <c r="B33" s="237"/>
      <c r="C33" s="236"/>
    </row>
    <row r="34" spans="1:4" ht="15" customHeight="1">
      <c r="A34" s="235"/>
      <c r="B34" s="235"/>
      <c r="C34" s="235"/>
      <c r="D34" s="235"/>
    </row>
    <row r="35" spans="1:4" ht="15" customHeight="1">
      <c r="A35" s="235"/>
      <c r="B35" s="235"/>
      <c r="C35" s="235"/>
      <c r="D35" s="235"/>
    </row>
    <row r="36" spans="1:4" ht="15" customHeight="1">
      <c r="A36" s="274"/>
      <c r="B36" s="274"/>
      <c r="C36" s="274"/>
      <c r="D36" s="274"/>
    </row>
    <row r="37" spans="1:4" ht="15" customHeight="1">
      <c r="A37" s="234"/>
      <c r="B37" s="234"/>
      <c r="C37" s="234"/>
      <c r="D37" s="233"/>
    </row>
    <row r="38" spans="1:4" ht="15" customHeight="1">
      <c r="A38" s="275"/>
      <c r="B38" s="275"/>
      <c r="C38" s="232"/>
      <c r="D38" s="231"/>
    </row>
    <row r="39" spans="1:4" ht="15" customHeight="1">
      <c r="A39" s="274"/>
      <c r="B39" s="274"/>
      <c r="C39" s="274"/>
      <c r="D39" s="274"/>
    </row>
    <row r="40" spans="1:4" ht="15" customHeight="1">
      <c r="A40" s="274"/>
      <c r="B40" s="274"/>
      <c r="C40" s="274"/>
      <c r="D40" s="274"/>
    </row>
    <row r="41" spans="1:4" ht="15" customHeight="1">
      <c r="A41" s="274"/>
      <c r="B41" s="274"/>
      <c r="C41" s="274"/>
      <c r="D41" s="274"/>
    </row>
  </sheetData>
  <mergeCells count="25">
    <mergeCell ref="A1:I9"/>
    <mergeCell ref="D29:I32"/>
    <mergeCell ref="A10:I10"/>
    <mergeCell ref="A11:I11"/>
    <mergeCell ref="A40:D40"/>
    <mergeCell ref="B22:C22"/>
    <mergeCell ref="B23:C23"/>
    <mergeCell ref="B24:C24"/>
    <mergeCell ref="A25:B25"/>
    <mergeCell ref="F13:F14"/>
    <mergeCell ref="A12:H12"/>
    <mergeCell ref="A13:A14"/>
    <mergeCell ref="B13:B14"/>
    <mergeCell ref="C13:C14"/>
    <mergeCell ref="D13:D14"/>
    <mergeCell ref="E13:E14"/>
    <mergeCell ref="A41:D41"/>
    <mergeCell ref="A36:D36"/>
    <mergeCell ref="A38:B38"/>
    <mergeCell ref="A39:D39"/>
    <mergeCell ref="G13:I13"/>
    <mergeCell ref="F25:I25"/>
    <mergeCell ref="A26:B26"/>
    <mergeCell ref="A27:C27"/>
    <mergeCell ref="B21:C21"/>
  </mergeCells>
  <pageMargins left="0.511811024" right="0.511811024" top="0.78740157499999996" bottom="0.78740157499999996" header="0.31496062000000002" footer="0.31496062000000002"/>
  <pageSetup paperSize="9" scale="82" fitToHeight="0" orientation="landscape" verticalDpi="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336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PLANILHA_SERVIÇOS</vt:lpstr>
      <vt:lpstr>BDI</vt:lpstr>
      <vt:lpstr>PLANILHA_SERVIÇOS!Area_de_impressao</vt:lpstr>
      <vt:lpstr>PLANILHA_SERVIÇOS!Titulos_de_impressao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Wagner Deconto</dc:creator>
  <cp:lastModifiedBy>FILLIPE COSTA</cp:lastModifiedBy>
  <cp:revision>52</cp:revision>
  <cp:lastPrinted>2024-07-19T15:01:25Z</cp:lastPrinted>
  <dcterms:created xsi:type="dcterms:W3CDTF">2012-02-24T19:16:29Z</dcterms:created>
  <dcterms:modified xsi:type="dcterms:W3CDTF">2024-08-12T14:27:45Z</dcterms:modified>
</cp:coreProperties>
</file>